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>
    <mc:Choice Requires="x15">
      <x15ac:absPath xmlns:x15ac="http://schemas.microsoft.com/office/spreadsheetml/2010/11/ac" url="C:\Users\franc\Downloads\renomenclaturaparaosmapasdoboletim\"/>
    </mc:Choice>
  </mc:AlternateContent>
  <xr:revisionPtr revIDLastSave="0" documentId="13_ncr:1_{9BB84A13-6146-4CAB-A421-60E1504CA0E8}" xr6:coauthVersionLast="47" xr6:coauthVersionMax="47" xr10:uidLastSave="{00000000-0000-0000-0000-000000000000}"/>
  <bookViews>
    <workbookView xWindow="-120" yWindow="-120" windowWidth="38640" windowHeight="15720" xr2:uid="{00000000-000D-0000-FFFF-FFFF00000000}" activeTab="0"/>
  </bookViews>
  <sheets>
    <sheet name="Sheet 1" sheetId="1" r:id="rId1"/>
  </sheets>
  <definedNames>
    <definedName name="_xlnm.Print_Area" localSheetId="0">'Sheet 1'!$A$1:$K$39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RTzeWr298DWKQ/WKeAc7gppBE+ArxWDQAwqECJrz/v8="/>
    </ext>
  </extLst>
</workbook>
</file>

<file path=xl/calcChain.xml><?xml version="1.0" encoding="utf-8"?>
<calcChain xmlns="http://schemas.openxmlformats.org/spreadsheetml/2006/main">
  <c r="I39" i="1" l="1"/>
  <c r="K39" i="1" s="1"/>
  <c r="H39" i="1"/>
  <c r="J39" i="1" s="1"/>
  <c r="G39" i="1"/>
  <c r="F39" i="1"/>
  <c r="E39" i="1"/>
  <c r="D39" i="1"/>
  <c r="C39" i="1"/>
  <c r="B39" i="1"/>
  <c r="K38" i="1"/>
  <c r="J38" i="1"/>
  <c r="K37" i="1"/>
  <c r="J37" i="1"/>
  <c r="H35" i="1"/>
  <c r="F35" i="1"/>
  <c r="D35" i="1"/>
  <c r="B35" i="1"/>
  <c r="J34" i="1"/>
  <c r="F34" i="1"/>
  <c r="B34" i="1"/>
  <c r="I32" i="1"/>
  <c r="K32" i="1" s="1"/>
  <c r="H32" i="1"/>
  <c r="J32" i="1" s="1"/>
  <c r="G32" i="1"/>
  <c r="F32" i="1"/>
  <c r="E32" i="1"/>
  <c r="D32" i="1"/>
  <c r="C32" i="1"/>
  <c r="B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</calcChain>
</file>

<file path=xl/sharedStrings.xml><?xml version="1.0" encoding="utf-8"?>
<sst xmlns="http://schemas.openxmlformats.org/spreadsheetml/2006/main" count="64" uniqueCount="39">
  <si>
    <t>Movimento de Navios Segundo o Tipo e a Bandeira</t>
  </si>
  <si>
    <t>Navios</t>
  </si>
  <si>
    <t>VARIAÇÃO
ACUMULADA</t>
  </si>
  <si>
    <t>Nº</t>
  </si>
  <si>
    <t>GT</t>
  </si>
  <si>
    <t>TOTAL</t>
  </si>
  <si>
    <t>Bandeira</t>
  </si>
  <si>
    <t>ESTRANGEIROS</t>
  </si>
  <si>
    <t>NACIONAIS</t>
  </si>
  <si>
    <t>Porto de Leixões</t>
  </si>
  <si>
    <t>2024</t>
  </si>
  <si>
    <t>2025</t>
  </si>
  <si>
    <t>2024/2025</t>
  </si>
  <si>
    <t>JUNHO</t>
  </si>
  <si>
    <t>JANEIRO/JUNHO</t>
  </si>
  <si>
    <t>ABASTECIMENTO AO LARGO</t>
  </si>
  <si>
    <t>C.GERAL SINGLE-DECKER</t>
  </si>
  <si>
    <t>CARGA GERAL N.D.</t>
  </si>
  <si>
    <t>CRUZEIROS</t>
  </si>
  <si>
    <t>DRAGA</t>
  </si>
  <si>
    <t>GRANELEIRO</t>
  </si>
  <si>
    <t>INVESTIGAÇÃO/ EXPLORACÃO</t>
  </si>
  <si>
    <t>NAVIO MISTO (C.GERAL E CONTENORES)</t>
  </si>
  <si>
    <t>NAVIO MISTO (C.GERAL E PASSAGEIROS)</t>
  </si>
  <si>
    <t>NAVIO RO-RO E CONTENTORES</t>
  </si>
  <si>
    <t>NAVIO-TANQUE PRODUT.QUIMICOS</t>
  </si>
  <si>
    <t>NAVIOS DE GUERRA</t>
  </si>
  <si>
    <t xml:space="preserve">OUTROS NAVIOS E EMBARCAÇÕES </t>
  </si>
  <si>
    <t>OUTROS NAVIOS RO-RO</t>
  </si>
  <si>
    <t>OUTROS NAVIOS-TANQUE</t>
  </si>
  <si>
    <t>OUTROS TRANSPORTAD.ESPECIALIZADOS</t>
  </si>
  <si>
    <t>PASSAGEIROS</t>
  </si>
  <si>
    <t>PETROLEIRO</t>
  </si>
  <si>
    <t>PORTA-CONTENTORES INTEGRAL</t>
  </si>
  <si>
    <t>REBOCADOR</t>
  </si>
  <si>
    <t>TRANSPORTADOR GAS LIQUEFEITO</t>
  </si>
  <si>
    <t>TRANSPORTADOR VEICULOS</t>
  </si>
  <si>
    <t>Estrangeiros</t>
  </si>
  <si>
    <t>Nacionais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</si>
</sst>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;#\ ###\ ###;0"/>
    <numFmt numFmtId="165" formatCode="#\ ###\ ###;#\ ###\ ###.##;0"/>
  </numFmts>
  <fonts count="7" x14ac:knownFonts="1">
    <font>
      <sz val="10"/>
      <color rgb="FF000000"/>
      <name val="Arial"/>
      <scheme val="minor"/>
    </font>
    <font>
      <sz val="6"/>
      <color rgb="FF000000"/>
      <name val="Arial"/>
    </font>
    <font>
      <b/>
      <sz val="14"/>
      <color rgb="FF000084"/>
      <name val="Tahoma"/>
    </font>
    <font>
      <sz val="10"/>
      <name val="Arial"/>
    </font>
    <font>
      <b/>
      <sz val="12"/>
      <color rgb="FF000084"/>
      <name val="Tahoma"/>
    </font>
    <font>
      <b/>
      <sz val="8"/>
      <color rgb="FFFFFFFF"/>
      <name val="Tahoma"/>
    </font>
    <font>
      <sz val="8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000084"/>
      </patternFill>
    </fill>
    <fill>
      <patternFill patternType="solid">
        <fgColor rgb="FFF0F0F4"/>
        <bgColor rgb="FFF0F0F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AD9"/>
      </top>
      <bottom style="thin">
        <color rgb="FFCACAD9"/>
      </bottom>
      <diagonal/>
    </border>
    <border>
      <left/>
      <right style="thin">
        <color rgb="FFCACAD9"/>
      </right>
      <top style="thin">
        <color rgb="FFCACAD9"/>
      </top>
      <bottom style="thin">
        <color rgb="FFCACAD9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left"/>
    </xf>
    <xf numFmtId="49" fontId="5" fillId="3" borderId="11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left" vertical="center"/>
    </xf>
    <xf numFmtId="164" fontId="6" fillId="4" borderId="12" xfId="0" applyNumberFormat="1" applyFont="1" applyFill="1" applyBorder="1" applyAlignment="1">
      <alignment horizontal="right" vertical="center"/>
    </xf>
    <xf numFmtId="165" fontId="6" fillId="4" borderId="12" xfId="0" applyNumberFormat="1" applyFont="1" applyFill="1" applyBorder="1" applyAlignment="1">
      <alignment horizontal="right" vertical="center"/>
    </xf>
    <xf numFmtId="9" fontId="6" fillId="4" borderId="12" xfId="0" applyNumberFormat="1" applyFont="1" applyFill="1" applyBorder="1" applyAlignment="1">
      <alignment horizontal="right" vertical="center"/>
    </xf>
    <xf numFmtId="164" fontId="6" fillId="2" borderId="12" xfId="0" applyNumberFormat="1" applyFont="1" applyFill="1" applyBorder="1" applyAlignment="1">
      <alignment horizontal="right" vertical="center"/>
    </xf>
    <xf numFmtId="165" fontId="6" fillId="2" borderId="12" xfId="0" applyNumberFormat="1" applyFont="1" applyFill="1" applyBorder="1" applyAlignment="1">
      <alignment horizontal="right" vertical="center"/>
    </xf>
    <xf numFmtId="49" fontId="5" fillId="3" borderId="12" xfId="0" applyNumberFormat="1" applyFont="1" applyFill="1" applyBorder="1" applyAlignment="1">
      <alignment horizontal="right" vertical="center"/>
    </xf>
    <xf numFmtId="164" fontId="5" fillId="3" borderId="12" xfId="0" applyNumberFormat="1" applyFont="1" applyFill="1" applyBorder="1" applyAlignment="1">
      <alignment horizontal="right" vertical="center"/>
    </xf>
    <xf numFmtId="9" fontId="5" fillId="3" borderId="12" xfId="0" applyNumberFormat="1" applyFont="1" applyFill="1" applyBorder="1" applyAlignment="1">
      <alignment horizontal="right" vertical="center"/>
    </xf>
    <xf numFmtId="0" fontId="6" fillId="4" borderId="12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49" fontId="5" fillId="3" borderId="5" xfId="0" applyNumberFormat="1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1" fontId="5" fillId="3" borderId="6" xfId="0" applyNumberFormat="1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49" fontId="5" fillId="3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49" fontId="4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5" Target="metadata" Type="http://customschemas.google.com/relationships/workbookmetadata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_rels/vmlDrawing1.v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true" workbookViewId="0">
      <selection activeCell="A2" sqref="A2:K2"/>
    </sheetView>
  </sheetViews>
  <sheetFormatPr defaultColWidth="12.5703125" defaultRowHeight="15" customHeight="1" x14ac:dyDescent="0.2"/>
  <cols>
    <col min="1" max="1" customWidth="true" width="26.42578125" collapsed="true"/>
    <col min="2" max="2" customWidth="true" width="5.42578125" collapsed="true"/>
    <col min="3" max="3" customWidth="true" width="10.0" collapsed="true"/>
    <col min="4" max="4" customWidth="true" width="5.85546875" collapsed="true"/>
    <col min="5" max="5" customWidth="true" width="11.140625" collapsed="true"/>
    <col min="6" max="6" customWidth="true" width="5.42578125" collapsed="true"/>
    <col min="7" max="7" customWidth="true" width="10.0" collapsed="true"/>
    <col min="8" max="8" customWidth="true" width="5.85546875" collapsed="true"/>
    <col min="9" max="9" customWidth="true" width="11.140625" collapsed="true"/>
    <col min="10" max="10" customWidth="true" width="9.5703125" collapsed="true"/>
    <col min="11" max="11" customWidth="true" width="7.28515625" collapsed="true"/>
    <col min="12" max="26" customWidth="true" width="8.5703125" collapsed="true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">
      <c r="A2" s="22" t="s">
        <v>9</v>
      </c>
      <c r="B2" s="23"/>
      <c r="C2" s="23"/>
      <c r="D2" s="23"/>
      <c r="E2" s="23"/>
      <c r="F2" s="23"/>
      <c r="G2" s="23"/>
      <c r="H2" s="23"/>
      <c r="I2" s="23"/>
      <c r="J2" s="23"/>
      <c r="K2" s="2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x14ac:dyDescent="0.2">
      <c r="A3" s="25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4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14" t="s">
        <v>1</v>
      </c>
      <c r="B5" s="17" t="s">
        <v>10</v>
      </c>
      <c r="C5" s="18"/>
      <c r="D5" s="18"/>
      <c r="E5" s="19"/>
      <c r="F5" s="17" t="s">
        <v>11</v>
      </c>
      <c r="G5" s="18"/>
      <c r="H5" s="18"/>
      <c r="I5" s="19"/>
      <c r="J5" s="20" t="s">
        <v>12</v>
      </c>
      <c r="K5" s="1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 x14ac:dyDescent="0.2">
      <c r="A6" s="15"/>
      <c r="B6" s="20" t="s">
        <v>13</v>
      </c>
      <c r="C6" s="19" t="s">
        <v>14</v>
      </c>
      <c r="D6" s="20" t="s">
        <v>14</v>
      </c>
      <c r="E6" s="19" t="s">
        <v>14</v>
      </c>
      <c r="F6" s="20" t="s">
        <v>13</v>
      </c>
      <c r="G6" s="19"/>
      <c r="H6" s="20" t="s">
        <v>14</v>
      </c>
      <c r="I6" s="19"/>
      <c r="J6" s="21" t="s">
        <v>2</v>
      </c>
      <c r="K6" s="1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">
      <c r="A7" s="16"/>
      <c r="B7" s="2" t="s">
        <v>3</v>
      </c>
      <c r="C7" s="2" t="s">
        <v>4</v>
      </c>
      <c r="D7" s="2" t="s">
        <v>3</v>
      </c>
      <c r="E7" s="2" t="s">
        <v>4</v>
      </c>
      <c r="F7" s="2" t="s">
        <v>3</v>
      </c>
      <c r="G7" s="2" t="s">
        <v>4</v>
      </c>
      <c r="H7" s="2" t="s">
        <v>3</v>
      </c>
      <c r="I7" s="2" t="s">
        <v>4</v>
      </c>
      <c r="J7" s="2" t="s">
        <v>3</v>
      </c>
      <c r="K7" s="2" t="s">
        <v>4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2">
      <c r="A8" s="3" t="s">
        <v>15</v>
      </c>
      <c r="B8" s="4" t="n">
        <v>0.0</v>
      </c>
      <c r="C8" s="4" t="n">
        <v>0.0</v>
      </c>
      <c r="D8" s="4" t="n">
        <v>0.0</v>
      </c>
      <c r="E8" s="4" t="n">
        <v>0.0</v>
      </c>
      <c r="F8" s="4" t="n">
        <v>3.0</v>
      </c>
      <c r="G8" s="4" t="n">
        <v>7119.0</v>
      </c>
      <c r="H8" s="5" t="n">
        <v>6.0</v>
      </c>
      <c r="I8" s="4" t="n">
        <v>16463.0</v>
      </c>
      <c r="J8" s="6" t="str">
        <f t="shared" ref="J8:K8" si="0">IFERROR((H8-D8)/D8,"-")</f>
        <v>-</v>
      </c>
      <c r="K8" s="6" t="str">
        <f t="shared" si="0"/>
        <v>-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2">
      <c r="A9" s="3" t="s">
        <v>16</v>
      </c>
      <c r="B9" s="7" t="n">
        <v>4.0</v>
      </c>
      <c r="C9" s="7" t="n">
        <v>16029.0</v>
      </c>
      <c r="D9" s="7" t="n">
        <v>25.0</v>
      </c>
      <c r="E9" s="7" t="n">
        <v>81909.0</v>
      </c>
      <c r="F9" s="7" t="n">
        <v>1.0</v>
      </c>
      <c r="G9" s="7" t="n">
        <v>2998.0</v>
      </c>
      <c r="H9" s="8" t="n">
        <v>8.0</v>
      </c>
      <c r="I9" s="7" t="n">
        <v>22871.0</v>
      </c>
      <c r="J9" s="6" t="n">
        <f t="shared" ref="J9:K9" si="1">IFERROR((H9-D9)/D9,"-")</f>
        <v>-0.68</v>
      </c>
      <c r="K9" s="6" t="n">
        <f t="shared" si="1"/>
        <v>-0.7207754947563759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2">
      <c r="A10" s="3" t="s">
        <v>17</v>
      </c>
      <c r="B10" s="4" t="n">
        <v>48.0</v>
      </c>
      <c r="C10" s="4" t="n">
        <v>231274.0</v>
      </c>
      <c r="D10" s="4" t="n">
        <v>249.0</v>
      </c>
      <c r="E10" s="4" t="n">
        <v>1525858.0</v>
      </c>
      <c r="F10" s="4" t="n">
        <v>38.0</v>
      </c>
      <c r="G10" s="4" t="n">
        <v>219809.0</v>
      </c>
      <c r="H10" s="5" t="n">
        <v>228.0</v>
      </c>
      <c r="I10" s="4" t="n">
        <v>1249576.0</v>
      </c>
      <c r="J10" s="6" t="n">
        <f t="shared" ref="J10:K10" si="2">IFERROR((H10-D10)/D10,"-")</f>
        <v>-0.08433734939759036</v>
      </c>
      <c r="K10" s="6" t="n">
        <f t="shared" si="2"/>
        <v>-0.18106665233593167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">
      <c r="A11" s="3" t="s">
        <v>18</v>
      </c>
      <c r="B11" s="7" t="n">
        <v>17.0</v>
      </c>
      <c r="C11" s="7" t="n">
        <v>728952.0</v>
      </c>
      <c r="D11" s="7" t="n">
        <v>72.0</v>
      </c>
      <c r="E11" s="7" t="n">
        <v>3391237.0</v>
      </c>
      <c r="F11" s="7" t="n">
        <v>20.0</v>
      </c>
      <c r="G11" s="7" t="n">
        <v>1227210.0</v>
      </c>
      <c r="H11" s="8" t="n">
        <v>77.0</v>
      </c>
      <c r="I11" s="7" t="n">
        <v>4489861.0</v>
      </c>
      <c r="J11" s="6" t="n">
        <f t="shared" ref="J11:K11" si="3">IFERROR((H11-D11)/D11,"-")</f>
        <v>0.06944444444444445</v>
      </c>
      <c r="K11" s="6" t="n">
        <f t="shared" si="3"/>
        <v>0.32395966427589695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">
      <c r="A12" s="3" t="s">
        <v>19</v>
      </c>
      <c r="B12" s="4" t="n">
        <v>1.0</v>
      </c>
      <c r="C12" s="4" t="n">
        <v>1111.0</v>
      </c>
      <c r="D12" s="4" t="n">
        <v>4.0</v>
      </c>
      <c r="E12" s="4" t="n">
        <v>5920.0</v>
      </c>
      <c r="F12" s="4" t="n">
        <v>0.0</v>
      </c>
      <c r="G12" s="4" t="n">
        <v>0.0</v>
      </c>
      <c r="H12" s="5" t="n">
        <v>1.0</v>
      </c>
      <c r="I12" s="4" t="n">
        <v>1102.0</v>
      </c>
      <c r="J12" s="6" t="n">
        <f t="shared" ref="J12:K12" si="4">IFERROR((H12-D12)/D12,"-")</f>
        <v>-0.75</v>
      </c>
      <c r="K12" s="6" t="n">
        <f t="shared" si="4"/>
        <v>-0.8138513513513513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2">
      <c r="A13" s="3" t="s">
        <v>20</v>
      </c>
      <c r="B13" s="7" t="n">
        <v>16.0</v>
      </c>
      <c r="C13" s="7" t="n">
        <v>339574.0</v>
      </c>
      <c r="D13" s="7" t="n">
        <v>85.0</v>
      </c>
      <c r="E13" s="7" t="n">
        <v>1633729.0</v>
      </c>
      <c r="F13" s="7" t="n">
        <v>15.0</v>
      </c>
      <c r="G13" s="7" t="n">
        <v>290566.0</v>
      </c>
      <c r="H13" s="8" t="n">
        <v>76.0</v>
      </c>
      <c r="I13" s="7" t="n">
        <v>1658008.0</v>
      </c>
      <c r="J13" s="6" t="n">
        <f t="shared" ref="J13:K13" si="5">IFERROR((H13-D13)/D13,"-")</f>
        <v>-0.10588235294117647</v>
      </c>
      <c r="K13" s="6" t="n">
        <f t="shared" si="5"/>
        <v>0.014861093853386945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2">
      <c r="A14" s="3" t="s">
        <v>21</v>
      </c>
      <c r="B14" s="4" t="n">
        <v>1.0</v>
      </c>
      <c r="C14" s="4" t="n">
        <v>12542.0</v>
      </c>
      <c r="D14" s="4" t="n">
        <v>1.0</v>
      </c>
      <c r="E14" s="4" t="n">
        <v>12542.0</v>
      </c>
      <c r="F14" s="4" t="n">
        <v>1.0</v>
      </c>
      <c r="G14" s="4" t="n">
        <v>1615.0</v>
      </c>
      <c r="H14" s="5" t="n">
        <v>1.0</v>
      </c>
      <c r="I14" s="4" t="n">
        <v>1615.0</v>
      </c>
      <c r="J14" s="6" t="n">
        <f t="shared" ref="J14:K14" si="6">IFERROR((H14-D14)/D14,"-")</f>
        <v>0.0</v>
      </c>
      <c r="K14" s="6" t="n">
        <f t="shared" si="6"/>
        <v>-0.8712326582682188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">
      <c r="A15" s="3" t="s">
        <v>22</v>
      </c>
      <c r="B15" s="7" t="n">
        <v>9.0</v>
      </c>
      <c r="C15" s="7" t="n">
        <v>96757.0</v>
      </c>
      <c r="D15" s="7" t="n">
        <v>38.0</v>
      </c>
      <c r="E15" s="7" t="n">
        <v>387062.0</v>
      </c>
      <c r="F15" s="7" t="n">
        <v>4.0</v>
      </c>
      <c r="G15" s="7" t="n">
        <v>68606.0</v>
      </c>
      <c r="H15" s="8" t="n">
        <v>37.0</v>
      </c>
      <c r="I15" s="7" t="n">
        <v>479441.0</v>
      </c>
      <c r="J15" s="6" t="n">
        <f t="shared" ref="J15:K15" si="7">IFERROR((H15-D15)/D15,"-")</f>
        <v>-0.02631578947368421</v>
      </c>
      <c r="K15" s="6" t="n">
        <f t="shared" si="7"/>
        <v>0.2386671902692592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">
      <c r="A16" s="3" t="s">
        <v>23</v>
      </c>
      <c r="B16" s="4" t="n">
        <v>0.0</v>
      </c>
      <c r="C16" s="4" t="n">
        <v>0.0</v>
      </c>
      <c r="D16" s="4" t="n">
        <v>1.0</v>
      </c>
      <c r="E16" s="4" t="n">
        <v>590.0</v>
      </c>
      <c r="F16" s="4" t="n">
        <v>0.0</v>
      </c>
      <c r="G16" s="4" t="n">
        <v>0.0</v>
      </c>
      <c r="H16" s="5" t="n">
        <v>0.0</v>
      </c>
      <c r="I16" s="4" t="n">
        <v>0.0</v>
      </c>
      <c r="J16" s="6" t="n">
        <f t="shared" ref="J16:K16" si="8">IFERROR((H16-D16)/D16,"-")</f>
        <v>-1.0</v>
      </c>
      <c r="K16" s="6" t="n">
        <f t="shared" si="8"/>
        <v>-1.0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">
      <c r="A17" s="3" t="s">
        <v>24</v>
      </c>
      <c r="B17" s="7" t="n">
        <v>0.0</v>
      </c>
      <c r="C17" s="7" t="n">
        <v>0.0</v>
      </c>
      <c r="D17" s="7" t="n">
        <v>3.0</v>
      </c>
      <c r="E17" s="7" t="n">
        <v>170320.0</v>
      </c>
      <c r="F17" s="7" t="n">
        <v>0.0</v>
      </c>
      <c r="G17" s="7" t="n">
        <v>0.0</v>
      </c>
      <c r="H17" s="8" t="n">
        <v>1.0</v>
      </c>
      <c r="I17" s="7" t="n">
        <v>57000.0</v>
      </c>
      <c r="J17" s="6" t="n">
        <f t="shared" ref="J17:K17" si="9">IFERROR((H17-D17)/D17,"-")</f>
        <v>-0.6666666666666666</v>
      </c>
      <c r="K17" s="6" t="n">
        <f t="shared" si="9"/>
        <v>-0.6653358384217942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">
      <c r="A18" s="3" t="s">
        <v>25</v>
      </c>
      <c r="B18" s="4" t="n">
        <v>10.0</v>
      </c>
      <c r="C18" s="4" t="n">
        <v>145042.0</v>
      </c>
      <c r="D18" s="4" t="n">
        <v>74.0</v>
      </c>
      <c r="E18" s="4" t="n">
        <v>1004609.0</v>
      </c>
      <c r="F18" s="4" t="n">
        <v>12.0</v>
      </c>
      <c r="G18" s="4" t="n">
        <v>174720.0</v>
      </c>
      <c r="H18" s="5" t="n">
        <v>59.0</v>
      </c>
      <c r="I18" s="4" t="n">
        <v>797140.0</v>
      </c>
      <c r="J18" s="6" t="n">
        <f t="shared" ref="J18:K18" si="10">IFERROR((H18-D18)/D18,"-")</f>
        <v>-0.20270270270270271</v>
      </c>
      <c r="K18" s="6" t="n">
        <f t="shared" si="10"/>
        <v>-0.2065171623985053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2">
      <c r="A19" s="3" t="s">
        <v>26</v>
      </c>
      <c r="B19" s="7" t="n">
        <v>4.0</v>
      </c>
      <c r="C19" s="7" t="n">
        <v>3740.0</v>
      </c>
      <c r="D19" s="7" t="n">
        <v>11.0</v>
      </c>
      <c r="E19" s="7" t="n">
        <v>13999.0</v>
      </c>
      <c r="F19" s="7" t="n">
        <v>7.0</v>
      </c>
      <c r="G19" s="7" t="n">
        <v>6095.0</v>
      </c>
      <c r="H19" s="8" t="n">
        <v>22.0</v>
      </c>
      <c r="I19" s="7" t="n">
        <v>32958.0</v>
      </c>
      <c r="J19" s="6" t="n">
        <f t="shared" ref="J19:K19" si="11">IFERROR((H19-D19)/D19,"-")</f>
        <v>1.0</v>
      </c>
      <c r="K19" s="6" t="n">
        <f t="shared" si="11"/>
        <v>1.3543110222158725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2">
      <c r="A20" s="3" t="s">
        <v>27</v>
      </c>
      <c r="B20" s="4" t="n">
        <v>2.0</v>
      </c>
      <c r="C20" s="4" t="n">
        <v>1962.0</v>
      </c>
      <c r="D20" s="4" t="n">
        <v>3.0</v>
      </c>
      <c r="E20" s="4" t="n">
        <v>2568.0</v>
      </c>
      <c r="F20" s="4" t="n">
        <v>0.0</v>
      </c>
      <c r="G20" s="4" t="n">
        <v>0.0</v>
      </c>
      <c r="H20" s="5" t="n">
        <v>2.0</v>
      </c>
      <c r="I20" s="4" t="n">
        <v>1493.0</v>
      </c>
      <c r="J20" s="6" t="n">
        <f t="shared" ref="J20:K20" si="12">IFERROR((H20-D20)/D20,"-")</f>
        <v>-0.3333333333333333</v>
      </c>
      <c r="K20" s="6" t="n">
        <f t="shared" si="12"/>
        <v>-0.41861370716510904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2">
      <c r="A21" s="3" t="s">
        <v>28</v>
      </c>
      <c r="B21" s="7" t="n">
        <v>9.0</v>
      </c>
      <c r="C21" s="7" t="n">
        <v>454035.0</v>
      </c>
      <c r="D21" s="7" t="n">
        <v>42.0</v>
      </c>
      <c r="E21" s="7" t="n">
        <v>2137449.0</v>
      </c>
      <c r="F21" s="7" t="n">
        <v>9.0</v>
      </c>
      <c r="G21" s="7" t="n">
        <v>460282.0</v>
      </c>
      <c r="H21" s="8" t="n">
        <v>50.0</v>
      </c>
      <c r="I21" s="7" t="n">
        <v>2513918.0</v>
      </c>
      <c r="J21" s="6" t="n">
        <f t="shared" ref="J21:K21" si="13">IFERROR((H21-D21)/D21,"-")</f>
        <v>0.19047619047619047</v>
      </c>
      <c r="K21" s="6" t="n">
        <f t="shared" si="13"/>
        <v>0.1761300503544178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2">
      <c r="A22" s="3" t="s">
        <v>29</v>
      </c>
      <c r="B22" s="4" t="n">
        <v>4.0</v>
      </c>
      <c r="C22" s="4" t="n">
        <v>27570.0</v>
      </c>
      <c r="D22" s="4" t="n">
        <v>22.0</v>
      </c>
      <c r="E22" s="4" t="n">
        <v>151181.0</v>
      </c>
      <c r="F22" s="4" t="n">
        <v>4.0</v>
      </c>
      <c r="G22" s="4" t="n">
        <v>42424.0</v>
      </c>
      <c r="H22" s="5" t="n">
        <v>18.0</v>
      </c>
      <c r="I22" s="4" t="n">
        <v>139529.0</v>
      </c>
      <c r="J22" s="6" t="n">
        <f t="shared" ref="J22:K22" si="14">IFERROR((H22-D22)/D22,"-")</f>
        <v>-0.18181818181818182</v>
      </c>
      <c r="K22" s="6" t="n">
        <f t="shared" si="14"/>
        <v>-0.07707317718496372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2">
      <c r="A23" s="3" t="s">
        <v>30</v>
      </c>
      <c r="B23" s="7" t="n">
        <v>1.0</v>
      </c>
      <c r="C23" s="7" t="n">
        <v>15382.0</v>
      </c>
      <c r="D23" s="7" t="n">
        <v>1.0</v>
      </c>
      <c r="E23" s="7" t="n">
        <v>15382.0</v>
      </c>
      <c r="F23" s="7" t="n">
        <v>0.0</v>
      </c>
      <c r="G23" s="7" t="n">
        <v>0.0</v>
      </c>
      <c r="H23" s="8" t="n">
        <v>1.0</v>
      </c>
      <c r="I23" s="7" t="n">
        <v>12802.0</v>
      </c>
      <c r="J23" s="6" t="n">
        <f t="shared" ref="J23:K23" si="15">IFERROR((H23-D23)/D23,"-")</f>
        <v>0.0</v>
      </c>
      <c r="K23" s="6" t="n">
        <f t="shared" si="15"/>
        <v>-0.16772851384735404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2">
      <c r="A24" s="3" t="s">
        <v>31</v>
      </c>
      <c r="B24" s="4" t="n">
        <v>1.0</v>
      </c>
      <c r="C24" s="4" t="n">
        <v>507.0</v>
      </c>
      <c r="D24" s="4" t="n">
        <v>2.0</v>
      </c>
      <c r="E24" s="4" t="n">
        <v>2122.0</v>
      </c>
      <c r="F24" s="4" t="n">
        <v>0.0</v>
      </c>
      <c r="G24" s="4" t="n">
        <v>0.0</v>
      </c>
      <c r="H24" s="5" t="n">
        <v>4.0</v>
      </c>
      <c r="I24" s="4" t="n">
        <v>6530.0</v>
      </c>
      <c r="J24" s="6" t="n">
        <f t="shared" ref="J24:K24" si="16">IFERROR((H24-D24)/D24,"-")</f>
        <v>1.0</v>
      </c>
      <c r="K24" s="6" t="n">
        <f t="shared" si="16"/>
        <v>2.0772855796418472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2">
      <c r="A25" s="3" t="s">
        <v>32</v>
      </c>
      <c r="B25" s="7" t="n">
        <v>1.0</v>
      </c>
      <c r="C25" s="7" t="n">
        <v>21329.0</v>
      </c>
      <c r="D25" s="7" t="n">
        <v>1.0</v>
      </c>
      <c r="E25" s="7" t="n">
        <v>21329.0</v>
      </c>
      <c r="F25" s="7" t="n">
        <v>0.0</v>
      </c>
      <c r="G25" s="7" t="n">
        <v>0.0</v>
      </c>
      <c r="H25" s="8" t="n">
        <v>12.0</v>
      </c>
      <c r="I25" s="7" t="n">
        <v>134748.0</v>
      </c>
      <c r="J25" s="6" t="n">
        <f t="shared" ref="J25:K25" si="17">IFERROR((H25-D25)/D25,"-")</f>
        <v>11.0</v>
      </c>
      <c r="K25" s="6" t="n">
        <f t="shared" si="17"/>
        <v>5.317595761639083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2">
      <c r="A26" s="3" t="s">
        <v>33</v>
      </c>
      <c r="B26" s="4" t="n">
        <v>87.0</v>
      </c>
      <c r="C26" s="4" t="n">
        <v>985824.0</v>
      </c>
      <c r="D26" s="4" t="n">
        <v>517.0</v>
      </c>
      <c r="E26" s="4" t="n">
        <v>5680707.0</v>
      </c>
      <c r="F26" s="4" t="n">
        <v>84.0</v>
      </c>
      <c r="G26" s="4" t="n">
        <v>924163.0</v>
      </c>
      <c r="H26" s="5" t="n">
        <v>468.0</v>
      </c>
      <c r="I26" s="4" t="n">
        <v>5199876.0</v>
      </c>
      <c r="J26" s="6" t="n">
        <f t="shared" ref="J26:K26" si="18">IFERROR((H26-D26)/D26,"-")</f>
        <v>-0.09477756286266925</v>
      </c>
      <c r="K26" s="6" t="n">
        <f t="shared" si="18"/>
        <v>-0.08464280942495361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2">
      <c r="A27" s="3" t="s">
        <v>34</v>
      </c>
      <c r="B27" s="7" t="n">
        <v>1.0</v>
      </c>
      <c r="C27" s="7" t="n">
        <v>1083.0</v>
      </c>
      <c r="D27" s="7" t="n">
        <v>3.0</v>
      </c>
      <c r="E27" s="7" t="n">
        <v>1609.0</v>
      </c>
      <c r="F27" s="7" t="n">
        <v>0.0</v>
      </c>
      <c r="G27" s="7" t="n">
        <v>0.0</v>
      </c>
      <c r="H27" s="8" t="n">
        <v>2.0</v>
      </c>
      <c r="I27" s="7" t="n">
        <v>498.0</v>
      </c>
      <c r="J27" s="6" t="n">
        <f t="shared" ref="J27:K27" si="19">IFERROR((H27-D27)/D27,"-")</f>
        <v>-0.3333333333333333</v>
      </c>
      <c r="K27" s="6" t="n">
        <f t="shared" si="19"/>
        <v>-0.6904909881914233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 x14ac:dyDescent="0.2">
      <c r="A28" s="3" t="s">
        <v>35</v>
      </c>
      <c r="B28" s="4" t="n">
        <v>6.0</v>
      </c>
      <c r="C28" s="4" t="n">
        <v>20397.0</v>
      </c>
      <c r="D28" s="4" t="n">
        <v>34.0</v>
      </c>
      <c r="E28" s="4" t="n">
        <v>115868.0</v>
      </c>
      <c r="F28" s="4" t="n">
        <v>4.0</v>
      </c>
      <c r="G28" s="4" t="n">
        <v>12484.0</v>
      </c>
      <c r="H28" s="5" t="n">
        <v>38.0</v>
      </c>
      <c r="I28" s="4" t="n">
        <v>130104.0</v>
      </c>
      <c r="J28" s="6" t="n">
        <f t="shared" ref="J28:K28" si="20">IFERROR((H28-D28)/D28,"-")</f>
        <v>0.11764705882352941</v>
      </c>
      <c r="K28" s="6" t="n">
        <f t="shared" si="20"/>
        <v>0.12286394863120102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 x14ac:dyDescent="0.2">
      <c r="A29" s="3" t="s">
        <v>36</v>
      </c>
      <c r="B29" s="7" t="n">
        <v>1.0</v>
      </c>
      <c r="C29" s="7" t="n">
        <v>56642.0</v>
      </c>
      <c r="D29" s="7" t="n">
        <v>2.0</v>
      </c>
      <c r="E29" s="7" t="n">
        <v>104301.0</v>
      </c>
      <c r="F29" s="7" t="n">
        <v>0.0</v>
      </c>
      <c r="G29" s="7" t="n">
        <v>0.0</v>
      </c>
      <c r="H29" s="8" t="n">
        <v>2.0</v>
      </c>
      <c r="I29" s="7" t="n">
        <v>113284.0</v>
      </c>
      <c r="J29" s="6" t="n">
        <f t="shared" ref="J29:K29" si="21">IFERROR((H29-D29)/D29,"-")</f>
        <v>0.0</v>
      </c>
      <c r="K29" s="6" t="n">
        <f t="shared" si="21"/>
        <v>0.08612573225568307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 x14ac:dyDescent="0.2">
      <c r="A30" s="3"/>
      <c r="B30" s="4"/>
      <c r="C30" s="4"/>
      <c r="D30" s="4"/>
      <c r="E30" s="4"/>
      <c r="F30" s="4"/>
      <c r="G30" s="4"/>
      <c r="H30" s="5"/>
      <c r="I30" s="4"/>
      <c r="J30" s="6" t="str">
        <f t="shared" ref="J30:K30" si="22">IFERROR((H30-D30)/D30,"-")</f>
        <v>-</v>
      </c>
      <c r="K30" s="6" t="str">
        <f t="shared" si="22"/>
        <v>-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 x14ac:dyDescent="0.2">
      <c r="A31" s="3"/>
      <c r="B31" s="7"/>
      <c r="C31" s="7"/>
      <c r="D31" s="7"/>
      <c r="E31" s="7"/>
      <c r="F31" s="7"/>
      <c r="G31" s="7"/>
      <c r="H31" s="8"/>
      <c r="I31" s="7"/>
      <c r="J31" s="6" t="str">
        <f t="shared" ref="J31:K31" si="23">IFERROR((H31-D31)/D31,"-")</f>
        <v>-</v>
      </c>
      <c r="K31" s="6" t="str">
        <f t="shared" si="23"/>
        <v>-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2">
      <c r="A32" s="9" t="s">
        <v>5</v>
      </c>
      <c r="B32" s="10" t="n">
        <f t="shared" ref="B32:I32" si="24">SUM(B8:B31)</f>
        <v>223.0</v>
      </c>
      <c r="C32" s="10" t="n">
        <f t="shared" si="24"/>
        <v>3159752.0</v>
      </c>
      <c r="D32" s="10" t="n">
        <f t="shared" si="24"/>
        <v>1190.0</v>
      </c>
      <c r="E32" s="10" t="n">
        <f t="shared" si="24"/>
        <v>1.6460291E7</v>
      </c>
      <c r="F32" s="10" t="n">
        <f t="shared" si="24"/>
        <v>202.0</v>
      </c>
      <c r="G32" s="10" t="n">
        <f t="shared" si="24"/>
        <v>3438091.0</v>
      </c>
      <c r="H32" s="10" t="n">
        <f t="shared" si="24"/>
        <v>1113.0</v>
      </c>
      <c r="I32" s="10" t="n">
        <f t="shared" si="24"/>
        <v>1.7058817E7</v>
      </c>
      <c r="J32" s="11" t="n">
        <f t="shared" ref="J32:K32" si="25">IFERROR((H32-D32)/D32,"-")</f>
        <v>-0.06470588235294118</v>
      </c>
      <c r="K32" s="11" t="n">
        <f t="shared" si="25"/>
        <v>0.03636181158644158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8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2">
      <c r="A34" s="14" t="s">
        <v>6</v>
      </c>
      <c r="B34" s="17" t="str">
        <f t="shared" ref="B34:B35" si="26">(B5)</f>
        <v>2024</v>
      </c>
      <c r="C34" s="18"/>
      <c r="D34" s="18"/>
      <c r="E34" s="19"/>
      <c r="F34" s="17" t="str">
        <f t="shared" ref="F34:F35" si="27">(F5)</f>
        <v>2025</v>
      </c>
      <c r="G34" s="18"/>
      <c r="H34" s="18"/>
      <c r="I34" s="19"/>
      <c r="J34" s="20" t="str">
        <f>J5</f>
        <v>2024/2025</v>
      </c>
      <c r="K34" s="19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2.5" customHeight="1" x14ac:dyDescent="0.2">
      <c r="A35" s="15"/>
      <c r="B35" s="20" t="str">
        <f t="shared" si="26"/>
        <v>JUNHO</v>
      </c>
      <c r="C35" s="19"/>
      <c r="D35" s="20" t="str">
        <f>(D6)</f>
        <v>JANEIRO/JUNHO</v>
      </c>
      <c r="E35" s="19"/>
      <c r="F35" s="20" t="str">
        <f t="shared" si="27"/>
        <v>JUNHO</v>
      </c>
      <c r="G35" s="19"/>
      <c r="H35" s="20" t="str">
        <f>(H6)</f>
        <v>JANEIRO/JUNHO</v>
      </c>
      <c r="I35" s="19"/>
      <c r="J35" s="21" t="s">
        <v>2</v>
      </c>
      <c r="K35" s="19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">
      <c r="A36" s="16"/>
      <c r="B36" s="2" t="s">
        <v>3</v>
      </c>
      <c r="C36" s="2" t="s">
        <v>4</v>
      </c>
      <c r="D36" s="2" t="s">
        <v>3</v>
      </c>
      <c r="E36" s="2" t="s">
        <v>4</v>
      </c>
      <c r="F36" s="2" t="s">
        <v>3</v>
      </c>
      <c r="G36" s="2" t="s">
        <v>4</v>
      </c>
      <c r="H36" s="2" t="s">
        <v>3</v>
      </c>
      <c r="I36" s="2" t="s">
        <v>4</v>
      </c>
      <c r="J36" s="2" t="s">
        <v>3</v>
      </c>
      <c r="K36" s="2" t="s">
        <v>4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 x14ac:dyDescent="0.2">
      <c r="A37" s="3" t="s">
        <v>37</v>
      </c>
      <c r="B37" s="5" t="n">
        <v>158.0</v>
      </c>
      <c r="C37" s="4" t="n">
        <v>2624938.0</v>
      </c>
      <c r="D37" s="5" t="n">
        <v>845.0</v>
      </c>
      <c r="E37" s="4" t="n">
        <v>1.3671582E7</v>
      </c>
      <c r="F37" s="12" t="n">
        <v>145.0</v>
      </c>
      <c r="G37" s="4" t="n">
        <v>2909831.0</v>
      </c>
      <c r="H37" s="5" t="n">
        <v>754.0</v>
      </c>
      <c r="I37" s="4" t="n">
        <v>1.3992002E7</v>
      </c>
      <c r="J37" s="6" t="n">
        <f t="shared" ref="J37:K37" si="28">IFERROR((H37-D37)/D37,"-")</f>
        <v>-0.1076923076923077</v>
      </c>
      <c r="K37" s="6" t="n">
        <f t="shared" si="28"/>
        <v>0.023436936559353555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 x14ac:dyDescent="0.2">
      <c r="A38" s="3" t="s">
        <v>38</v>
      </c>
      <c r="B38" s="8" t="n">
        <v>65.0</v>
      </c>
      <c r="C38" s="7" t="n">
        <v>534814.0</v>
      </c>
      <c r="D38" s="8" t="n">
        <v>345.0</v>
      </c>
      <c r="E38" s="7" t="n">
        <v>2788709.0</v>
      </c>
      <c r="F38" s="13" t="n">
        <v>57.0</v>
      </c>
      <c r="G38" s="7" t="n">
        <v>528260.0</v>
      </c>
      <c r="H38" s="8" t="n">
        <v>359.0</v>
      </c>
      <c r="I38" s="7" t="n">
        <v>3066815.0</v>
      </c>
      <c r="J38" s="6" t="n">
        <f t="shared" ref="J38:K38" si="29">IFERROR((H38-D38)/D38,"-")</f>
        <v>0.04057971014492753</v>
      </c>
      <c r="K38" s="6" t="n">
        <f t="shared" si="29"/>
        <v>0.09972571537582445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2">
      <c r="A39" s="9" t="s">
        <v>5</v>
      </c>
      <c r="B39" s="10" t="n">
        <f t="shared" ref="B39:I39" si="30">SUM(B37:B38)</f>
        <v>223.0</v>
      </c>
      <c r="C39" s="10" t="n">
        <f t="shared" si="30"/>
        <v>3159752.0</v>
      </c>
      <c r="D39" s="10" t="n">
        <f t="shared" si="30"/>
        <v>1190.0</v>
      </c>
      <c r="E39" s="10" t="n">
        <f t="shared" si="30"/>
        <v>1.6460291E7</v>
      </c>
      <c r="F39" s="10" t="n">
        <f t="shared" si="30"/>
        <v>202.0</v>
      </c>
      <c r="G39" s="10" t="n">
        <f t="shared" si="30"/>
        <v>3438091.0</v>
      </c>
      <c r="H39" s="10" t="n">
        <f t="shared" si="30"/>
        <v>1113.0</v>
      </c>
      <c r="I39" s="10" t="n">
        <f t="shared" si="30"/>
        <v>1.7058817E7</v>
      </c>
      <c r="J39" s="11" t="n">
        <f t="shared" ref="J39:K39" si="31">IFERROR((H39-D39)/D39,"-")</f>
        <v>-0.06470588235294118</v>
      </c>
      <c r="K39" s="11" t="n">
        <f t="shared" si="31"/>
        <v>0.03636181158644158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8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/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0">
    <mergeCell ref="D6:E6"/>
    <mergeCell ref="F6:G6"/>
    <mergeCell ref="H6:I6"/>
    <mergeCell ref="J6:K6"/>
    <mergeCell ref="A2:K2"/>
    <mergeCell ref="A3:K3"/>
    <mergeCell ref="A5:A7"/>
    <mergeCell ref="B5:E5"/>
    <mergeCell ref="F5:I5"/>
    <mergeCell ref="J5:K5"/>
    <mergeCell ref="B6:C6"/>
    <mergeCell ref="A34:A36"/>
    <mergeCell ref="B34:E34"/>
    <mergeCell ref="F34:I34"/>
    <mergeCell ref="J34:K34"/>
    <mergeCell ref="B35:C35"/>
    <mergeCell ref="D35:E35"/>
    <mergeCell ref="F35:G35"/>
    <mergeCell ref="H35:I35"/>
    <mergeCell ref="J35:K35"/>
  </mergeCells>
  <printOptions horizontalCentered="1"/>
  <pageMargins left="0.51181102362204722" right="0.51181102362204722" top="1.7322834645669292" bottom="0.74803149606299213" header="0.31496062992125984" footer="0"/>
  <pageSetup paperSize="9" scale="87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Sheet 1</vt:lpstr>
      <vt:lpstr>'Sheet 1'!Área_de_Impressão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2010-03-23T10:34:53Z</dcterms:created>
  <dc:creator>SERVER</dc:creator>
  <cp:lastModifiedBy>Francisco Almeida</cp:lastModifiedBy>
  <cp:lastPrinted>2024-12-04T16:23:52Z</cp:lastPrinted>
  <dcterms:modified xsi:type="dcterms:W3CDTF">2024-12-04T16:24:02Z</dcterms:modified>
</cp:coreProperties>
</file>