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20220" windowHeight="10080" activeTab="0"/>
  </bookViews>
  <sheets>
    <sheet name="dezembro" sheetId="1" r:id="rId1"/>
  </sheets>
  <definedNames/>
  <calcPr fullCalcOnLoad="1"/>
</workbook>
</file>

<file path=xl/sharedStrings.xml><?xml version="1.0" encoding="utf-8"?>
<sst xmlns="http://schemas.openxmlformats.org/spreadsheetml/2006/main" count="51" uniqueCount="22">
  <si>
    <t>2016 / 2017</t>
  </si>
  <si>
    <t>Grupos de Mercadorias</t>
  </si>
  <si>
    <t>VARIAÇÃO ACUMULADA</t>
  </si>
  <si>
    <t>Carga</t>
  </si>
  <si>
    <t>Descarga</t>
  </si>
  <si>
    <t>total</t>
  </si>
  <si>
    <t>CONTINENTE E REGIÕES AUTÓNOMAS</t>
  </si>
  <si>
    <t>CARGA GERAL</t>
  </si>
  <si>
    <t>FRACIONADA</t>
  </si>
  <si>
    <t>CONTENTORES</t>
  </si>
  <si>
    <t>RO-RO</t>
  </si>
  <si>
    <t>GRANEL SÓLIDO</t>
  </si>
  <si>
    <t>GRANEL LÍQUIDO</t>
  </si>
  <si>
    <t>UNIÃO EUROPEIA</t>
  </si>
  <si>
    <t>EXTRA UNIÃO EUROPEIA</t>
  </si>
  <si>
    <t>Total</t>
  </si>
  <si>
    <t>Porto de Leixões</t>
  </si>
  <si>
    <t>Movimento de Mercadorias Segundo o Grupo e a Origem/Destino</t>
  </si>
  <si>
    <t>Toneladas</t>
  </si>
  <si>
    <t>DEZEMBRO</t>
  </si>
  <si>
    <t>JANEIRO / DEZEMBRO</t>
  </si>
  <si>
    <t>-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</si>
</sst>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#\ ###;#\ ###\ ###;0"/>
  </numFmts>
  <fonts count="43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8"/>
      <color indexed="9"/>
      <name val="Tahoma"/>
      <family val="2"/>
    </font>
    <font>
      <b/>
      <sz val="8"/>
      <color indexed="18"/>
      <name val="Tahoma"/>
      <family val="2"/>
    </font>
    <font>
      <b/>
      <sz val="9"/>
      <color indexed="18"/>
      <name val="Arial"/>
      <family val="2"/>
    </font>
    <font>
      <sz val="8"/>
      <color indexed="8"/>
      <name val="Tahoma"/>
      <family val="2"/>
    </font>
    <font>
      <b/>
      <sz val="14"/>
      <color indexed="18"/>
      <name val="Tahoma"/>
      <family val="2"/>
    </font>
    <font>
      <b/>
      <sz val="12"/>
      <color indexed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>
        <color indexed="8"/>
      </top>
      <bottom>
        <color indexed="8"/>
      </bottom>
    </border>
    <border>
      <left style="thin">
        <color indexed="31"/>
      </left>
      <right style="thin">
        <color indexed="31"/>
      </right>
      <top>
        <color indexed="8"/>
      </top>
      <bottom style="thin">
        <color indexed="3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1" fillId="0" borderId="0" applyFont="0" applyFill="0" applyBorder="0" applyAlignment="0" applyProtection="0"/>
    <xf numFmtId="0" fontId="37" fillId="20" borderId="7" applyNumberFormat="0" applyAlignment="0" applyProtection="0"/>
    <xf numFmtId="16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1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3" fillId="34" borderId="10" xfId="0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left" vertical="center"/>
    </xf>
    <xf numFmtId="172" fontId="4" fillId="33" borderId="11" xfId="0" applyNumberFormat="1" applyFont="1" applyFill="1" applyBorder="1" applyAlignment="1">
      <alignment horizontal="right" vertical="center"/>
    </xf>
    <xf numFmtId="172" fontId="6" fillId="33" borderId="11" xfId="0" applyNumberFormat="1" applyFont="1" applyFill="1" applyBorder="1" applyAlignment="1">
      <alignment horizontal="right" vertical="center"/>
    </xf>
    <xf numFmtId="49" fontId="3" fillId="34" borderId="11" xfId="0" applyNumberFormat="1" applyFont="1" applyFill="1" applyBorder="1" applyAlignment="1">
      <alignment horizontal="left" vertical="center"/>
    </xf>
    <xf numFmtId="172" fontId="3" fillId="34" borderId="11" xfId="0" applyNumberFormat="1" applyFont="1" applyFill="1" applyBorder="1" applyAlignment="1">
      <alignment horizontal="right" vertical="center"/>
    </xf>
    <xf numFmtId="49" fontId="4" fillId="33" borderId="0" xfId="0" applyNumberFormat="1" applyFont="1" applyFill="1" applyAlignment="1">
      <alignment horizontal="right" vertical="center"/>
    </xf>
    <xf numFmtId="49" fontId="4" fillId="33" borderId="11" xfId="0" applyNumberFormat="1" applyFont="1" applyFill="1" applyBorder="1" applyAlignment="1">
      <alignment horizontal="left" vertical="center" indent="1"/>
    </xf>
    <xf numFmtId="49" fontId="6" fillId="33" borderId="11" xfId="0" applyNumberFormat="1" applyFont="1" applyFill="1" applyBorder="1" applyAlignment="1">
      <alignment horizontal="left" vertical="center" indent="2"/>
    </xf>
    <xf numFmtId="49" fontId="7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center"/>
    </xf>
    <xf numFmtId="1" fontId="3" fillId="34" borderId="11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9" fontId="4" fillId="33" borderId="11" xfId="0" applyNumberFormat="1" applyFont="1" applyFill="1" applyBorder="1" applyAlignment="1">
      <alignment horizontal="right" vertical="center"/>
    </xf>
    <xf numFmtId="9" fontId="5" fillId="33" borderId="11" xfId="0" applyNumberFormat="1" applyFont="1" applyFill="1" applyBorder="1" applyAlignment="1">
      <alignment horizontal="right" vertical="center"/>
    </xf>
    <xf numFmtId="9" fontId="6" fillId="33" borderId="11" xfId="0" applyNumberFormat="1" applyFont="1" applyFill="1" applyBorder="1" applyAlignment="1">
      <alignment horizontal="right" vertical="center"/>
    </xf>
    <xf numFmtId="9" fontId="6" fillId="33" borderId="11" xfId="0" applyNumberFormat="1" applyFont="1" applyFill="1" applyBorder="1" applyAlignment="1">
      <alignment horizontal="right" vertical="center"/>
    </xf>
    <xf numFmtId="9" fontId="3" fillId="34" borderId="11" xfId="0" applyNumberFormat="1" applyFont="1" applyFill="1" applyBorder="1" applyAlignment="1">
      <alignment horizontal="right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9"/>
  <sheetViews>
    <sheetView tabSelected="1" zoomScalePageLayoutView="0" workbookViewId="0" topLeftCell="A1">
      <selection activeCell="J36" sqref="J36"/>
    </sheetView>
  </sheetViews>
  <sheetFormatPr defaultColWidth="9.140625" defaultRowHeight="12.75"/>
  <cols>
    <col min="1" max="1" width="29.00390625" style="0" customWidth="1"/>
    <col min="2" max="2" width="7.8515625" style="0" customWidth="1"/>
    <col min="3" max="3" width="8.57421875" style="0" bestFit="1" customWidth="1"/>
    <col min="4" max="5" width="8.8515625" style="0" bestFit="1" customWidth="1"/>
    <col min="6" max="7" width="9.8515625" style="0" bestFit="1" customWidth="1"/>
    <col min="8" max="8" width="7.8515625" style="0" bestFit="1" customWidth="1"/>
    <col min="9" max="9" width="8.57421875" style="0" customWidth="1"/>
    <col min="10" max="11" width="8.8515625" style="0" bestFit="1" customWidth="1"/>
    <col min="12" max="13" width="9.8515625" style="0" bestFit="1" customWidth="1"/>
    <col min="14" max="14" width="6.8515625" style="0" customWidth="1"/>
    <col min="15" max="15" width="7.8515625" style="0" customWidth="1"/>
    <col min="16" max="16" width="6.7109375" style="0" customWidth="1"/>
  </cols>
  <sheetData>
    <row r="1" s="1" customFormat="1" ht="11.25" customHeight="1"/>
    <row r="2" spans="1:16" s="1" customFormat="1" ht="23.25" customHeight="1">
      <c r="A2" s="14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1" customFormat="1" ht="15" customHeight="1">
      <c r="A3" s="15" t="s">
        <v>17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="1" customFormat="1" ht="15.75" customHeight="1">
      <c r="O4" s="11" t="s">
        <v>18</v>
      </c>
    </row>
    <row r="5" spans="1:16" s="1" customFormat="1" ht="18" customHeight="1">
      <c r="A5" s="2"/>
      <c r="B5" s="16">
        <v>2016</v>
      </c>
      <c r="C5" s="16"/>
      <c r="D5" s="16"/>
      <c r="E5" s="16"/>
      <c r="F5" s="16"/>
      <c r="G5" s="16"/>
      <c r="H5" s="16">
        <v>2017</v>
      </c>
      <c r="I5" s="16"/>
      <c r="J5" s="16"/>
      <c r="K5" s="16"/>
      <c r="L5" s="16"/>
      <c r="M5" s="16"/>
      <c r="N5" s="17" t="s">
        <v>0</v>
      </c>
      <c r="O5" s="17"/>
      <c r="P5" s="17"/>
    </row>
    <row r="6" spans="1:16" s="1" customFormat="1" ht="18" customHeight="1">
      <c r="A6" s="4" t="s">
        <v>1</v>
      </c>
      <c r="B6" s="17" t="s">
        <v>19</v>
      </c>
      <c r="C6" s="17"/>
      <c r="D6" s="17"/>
      <c r="E6" s="17" t="s">
        <v>20</v>
      </c>
      <c r="F6" s="17"/>
      <c r="G6" s="17"/>
      <c r="H6" s="17" t="s">
        <v>19</v>
      </c>
      <c r="I6" s="17"/>
      <c r="J6" s="17"/>
      <c r="K6" s="17" t="s">
        <v>20</v>
      </c>
      <c r="L6" s="17"/>
      <c r="M6" s="17"/>
      <c r="N6" s="17" t="s">
        <v>2</v>
      </c>
      <c r="O6" s="17"/>
      <c r="P6" s="17"/>
    </row>
    <row r="7" spans="1:16" s="1" customFormat="1" ht="18" customHeight="1">
      <c r="A7" s="5"/>
      <c r="B7" s="3" t="s">
        <v>3</v>
      </c>
      <c r="C7" s="3" t="s">
        <v>4</v>
      </c>
      <c r="D7" s="3" t="s">
        <v>5</v>
      </c>
      <c r="E7" s="3" t="s">
        <v>3</v>
      </c>
      <c r="F7" s="3" t="s">
        <v>4</v>
      </c>
      <c r="G7" s="3" t="s">
        <v>5</v>
      </c>
      <c r="H7" s="3" t="s">
        <v>3</v>
      </c>
      <c r="I7" s="3" t="s">
        <v>4</v>
      </c>
      <c r="J7" s="3" t="s">
        <v>5</v>
      </c>
      <c r="K7" s="3" t="s">
        <v>3</v>
      </c>
      <c r="L7" s="3" t="s">
        <v>4</v>
      </c>
      <c r="M7" s="3" t="s">
        <v>5</v>
      </c>
      <c r="N7" s="3" t="s">
        <v>3</v>
      </c>
      <c r="O7" s="3" t="s">
        <v>4</v>
      </c>
      <c r="P7" s="3" t="s">
        <v>5</v>
      </c>
    </row>
    <row r="8" spans="1:16" s="1" customFormat="1" ht="18" customHeight="1">
      <c r="A8" s="6" t="s">
        <v>6</v>
      </c>
      <c r="B8" s="7">
        <f>SUM(B9,B13:B14)</f>
        <v>190269.43295000005</v>
      </c>
      <c r="C8" s="7">
        <f aca="true" t="shared" si="0" ref="C8:M8">SUM(C9,C13:C14)</f>
        <v>112647.86806999997</v>
      </c>
      <c r="D8" s="7">
        <f t="shared" si="0"/>
        <v>302917.30102</v>
      </c>
      <c r="E8" s="7">
        <f t="shared" si="0"/>
        <v>1949273.342120001</v>
      </c>
      <c r="F8" s="7">
        <f t="shared" si="0"/>
        <v>3221315.939770001</v>
      </c>
      <c r="G8" s="7">
        <f t="shared" si="0"/>
        <v>5170589.281890002</v>
      </c>
      <c r="H8" s="7">
        <f t="shared" si="0"/>
        <v>152058.34457000002</v>
      </c>
      <c r="I8" s="7">
        <f t="shared" si="0"/>
        <v>113759.12554999997</v>
      </c>
      <c r="J8" s="7">
        <f t="shared" si="0"/>
        <v>265817.47011999995</v>
      </c>
      <c r="K8" s="7">
        <f t="shared" si="0"/>
        <v>2120135.93321</v>
      </c>
      <c r="L8" s="7">
        <f t="shared" si="0"/>
        <v>1688502.4920799986</v>
      </c>
      <c r="M8" s="7">
        <f t="shared" si="0"/>
        <v>3808638.4252899983</v>
      </c>
      <c r="N8" s="18">
        <f>K8/E8-1</f>
        <v>0.08765450560369903</v>
      </c>
      <c r="O8" s="18">
        <f>L8/F8-1</f>
        <v>-0.47583455840703537</v>
      </c>
      <c r="P8" s="19">
        <f>M8/G8-1</f>
        <v>-0.26340341155508895</v>
      </c>
    </row>
    <row r="9" spans="1:16" s="1" customFormat="1" ht="18" customHeight="1">
      <c r="A9" s="12" t="s">
        <v>7</v>
      </c>
      <c r="B9" s="7">
        <f>SUM(B10:B12)</f>
        <v>60439.78095000003</v>
      </c>
      <c r="C9" s="7">
        <f aca="true" t="shared" si="1" ref="C9:M9">SUM(C10:C12)</f>
        <v>44135.00106999997</v>
      </c>
      <c r="D9" s="7">
        <f t="shared" si="1"/>
        <v>104574.78202</v>
      </c>
      <c r="E9" s="7">
        <f t="shared" si="1"/>
        <v>799620.5951200012</v>
      </c>
      <c r="F9" s="7">
        <f t="shared" si="1"/>
        <v>541263.6357700016</v>
      </c>
      <c r="G9" s="7">
        <f t="shared" si="1"/>
        <v>1340884.2308900028</v>
      </c>
      <c r="H9" s="7">
        <f t="shared" si="1"/>
        <v>59502.50557000001</v>
      </c>
      <c r="I9" s="7">
        <f t="shared" si="1"/>
        <v>56330.08954999997</v>
      </c>
      <c r="J9" s="7">
        <f t="shared" si="1"/>
        <v>115832.59511999997</v>
      </c>
      <c r="K9" s="7">
        <f t="shared" si="1"/>
        <v>721103.9532100001</v>
      </c>
      <c r="L9" s="7">
        <f t="shared" si="1"/>
        <v>599940.0340799988</v>
      </c>
      <c r="M9" s="7">
        <f t="shared" si="1"/>
        <v>1321043.9872899987</v>
      </c>
      <c r="N9" s="18">
        <f aca="true" t="shared" si="2" ref="N9:N29">K9/E9-1</f>
        <v>-0.0981923707182879</v>
      </c>
      <c r="O9" s="18">
        <f aca="true" t="shared" si="3" ref="O9:O29">L9/F9-1</f>
        <v>0.10840631890321673</v>
      </c>
      <c r="P9" s="18">
        <f aca="true" t="shared" si="4" ref="P9:P29">M9/G9-1</f>
        <v>-0.014796388191421483</v>
      </c>
    </row>
    <row r="10" spans="1:16" s="1" customFormat="1" ht="15.75" customHeight="1">
      <c r="A10" s="13" t="s">
        <v>8</v>
      </c>
      <c r="B10" s="8">
        <v>1054.399</v>
      </c>
      <c r="C10" s="8">
        <v>338.11199999999997</v>
      </c>
      <c r="D10" s="8">
        <v>1392.511</v>
      </c>
      <c r="E10" s="8">
        <v>21097.016999999996</v>
      </c>
      <c r="F10" s="8">
        <v>2326.462</v>
      </c>
      <c r="G10" s="8">
        <v>23423.478999999996</v>
      </c>
      <c r="H10" s="8">
        <v>1645.17682</v>
      </c>
      <c r="I10" s="8">
        <v>74.251</v>
      </c>
      <c r="J10" s="8">
        <v>1719.4278199999999</v>
      </c>
      <c r="K10" s="8">
        <v>23357.296820000007</v>
      </c>
      <c r="L10" s="8">
        <v>2011.2819999999997</v>
      </c>
      <c r="M10" s="8">
        <v>25368.578820000006</v>
      </c>
      <c r="N10" s="20">
        <f t="shared" si="2"/>
        <v>0.10713741283898148</v>
      </c>
      <c r="O10" s="20">
        <f t="shared" si="3"/>
        <v>-0.13547610061973947</v>
      </c>
      <c r="P10" s="20">
        <f t="shared" si="4"/>
        <v>0.08304060297789295</v>
      </c>
    </row>
    <row r="11" spans="1:16" s="1" customFormat="1" ht="15.75" customHeight="1">
      <c r="A11" s="13" t="s">
        <v>9</v>
      </c>
      <c r="B11" s="8">
        <v>59385.38195000003</v>
      </c>
      <c r="C11" s="8">
        <v>43796.88906999997</v>
      </c>
      <c r="D11" s="8">
        <v>103182.27102</v>
      </c>
      <c r="E11" s="8">
        <v>778523.5781200012</v>
      </c>
      <c r="F11" s="8">
        <v>538937.1737700015</v>
      </c>
      <c r="G11" s="8">
        <v>1317460.7518900027</v>
      </c>
      <c r="H11" s="8">
        <v>57857.32875000001</v>
      </c>
      <c r="I11" s="8">
        <v>56255.83854999997</v>
      </c>
      <c r="J11" s="8">
        <v>114113.16729999997</v>
      </c>
      <c r="K11" s="8">
        <v>697746.65639</v>
      </c>
      <c r="L11" s="8">
        <v>597928.7520799988</v>
      </c>
      <c r="M11" s="8">
        <v>1295675.4084699987</v>
      </c>
      <c r="N11" s="20">
        <f t="shared" si="2"/>
        <v>-0.10375655150363383</v>
      </c>
      <c r="O11" s="20">
        <f t="shared" si="3"/>
        <v>0.10945910058001074</v>
      </c>
      <c r="P11" s="20">
        <f t="shared" si="4"/>
        <v>-0.01653585762517118</v>
      </c>
    </row>
    <row r="12" spans="1:16" s="1" customFormat="1" ht="15.75" customHeight="1">
      <c r="A12" s="13" t="s">
        <v>10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20" t="s">
        <v>21</v>
      </c>
      <c r="O12" s="20" t="s">
        <v>21</v>
      </c>
      <c r="P12" s="20" t="s">
        <v>21</v>
      </c>
    </row>
    <row r="13" spans="1:16" s="1" customFormat="1" ht="18" customHeight="1">
      <c r="A13" s="12" t="s">
        <v>11</v>
      </c>
      <c r="B13" s="7"/>
      <c r="C13" s="7">
        <v>3009</v>
      </c>
      <c r="D13" s="7">
        <v>3009</v>
      </c>
      <c r="E13" s="7"/>
      <c r="F13" s="7">
        <v>63769</v>
      </c>
      <c r="G13" s="7">
        <v>63769</v>
      </c>
      <c r="H13" s="7"/>
      <c r="I13" s="7">
        <v>6061</v>
      </c>
      <c r="J13" s="7">
        <v>6061</v>
      </c>
      <c r="K13" s="7"/>
      <c r="L13" s="7">
        <v>79045</v>
      </c>
      <c r="M13" s="7">
        <v>79045</v>
      </c>
      <c r="N13" s="18" t="s">
        <v>21</v>
      </c>
      <c r="O13" s="18">
        <f t="shared" si="3"/>
        <v>0.23955213348178583</v>
      </c>
      <c r="P13" s="18">
        <f t="shared" si="4"/>
        <v>0.23955213348178583</v>
      </c>
    </row>
    <row r="14" spans="1:16" s="1" customFormat="1" ht="18" customHeight="1">
      <c r="A14" s="12" t="s">
        <v>12</v>
      </c>
      <c r="B14" s="7">
        <v>129829.65200000002</v>
      </c>
      <c r="C14" s="7">
        <v>65503.867</v>
      </c>
      <c r="D14" s="7">
        <v>195333.51900000003</v>
      </c>
      <c r="E14" s="7">
        <v>1149652.7469999997</v>
      </c>
      <c r="F14" s="7">
        <v>2616283.3039999995</v>
      </c>
      <c r="G14" s="7">
        <v>3765936.050999999</v>
      </c>
      <c r="H14" s="7">
        <v>92555.83899999999</v>
      </c>
      <c r="I14" s="7">
        <v>51368.03600000001</v>
      </c>
      <c r="J14" s="7">
        <v>143923.875</v>
      </c>
      <c r="K14" s="7">
        <v>1399031.98</v>
      </c>
      <c r="L14" s="7">
        <v>1009517.4579999998</v>
      </c>
      <c r="M14" s="7">
        <v>2408549.4379999996</v>
      </c>
      <c r="N14" s="18">
        <f t="shared" si="2"/>
        <v>0.2169170070273405</v>
      </c>
      <c r="O14" s="18">
        <f t="shared" si="3"/>
        <v>-0.6141406183127942</v>
      </c>
      <c r="P14" s="18">
        <f t="shared" si="4"/>
        <v>-0.3604380410653978</v>
      </c>
    </row>
    <row r="15" spans="1:16" s="1" customFormat="1" ht="18" customHeight="1">
      <c r="A15" s="6" t="s">
        <v>13</v>
      </c>
      <c r="B15" s="7">
        <f aca="true" t="shared" si="5" ref="B15:M15">SUM(B16,B20:B21)</f>
        <v>209015.60119</v>
      </c>
      <c r="C15" s="7">
        <f t="shared" si="5"/>
        <v>355039.68466900004</v>
      </c>
      <c r="D15" s="7">
        <f t="shared" si="5"/>
        <v>564055.2858589999</v>
      </c>
      <c r="E15" s="7">
        <f t="shared" si="5"/>
        <v>2889424.871979999</v>
      </c>
      <c r="F15" s="7">
        <f t="shared" si="5"/>
        <v>4134221.1614499968</v>
      </c>
      <c r="G15" s="7">
        <f t="shared" si="5"/>
        <v>7023646.033429996</v>
      </c>
      <c r="H15" s="7">
        <f t="shared" si="5"/>
        <v>294921.8643299998</v>
      </c>
      <c r="I15" s="7">
        <f t="shared" si="5"/>
        <v>319173.1627099999</v>
      </c>
      <c r="J15" s="7">
        <f t="shared" si="5"/>
        <v>614095.0270399997</v>
      </c>
      <c r="K15" s="7">
        <f t="shared" si="5"/>
        <v>3398784.4289000006</v>
      </c>
      <c r="L15" s="7">
        <f t="shared" si="5"/>
        <v>4115116.48431799</v>
      </c>
      <c r="M15" s="7">
        <f t="shared" si="5"/>
        <v>7513900.91321799</v>
      </c>
      <c r="N15" s="18">
        <f t="shared" si="2"/>
        <v>0.17628406326099055</v>
      </c>
      <c r="O15" s="18">
        <f t="shared" si="3"/>
        <v>-0.004621106705695932</v>
      </c>
      <c r="P15" s="18">
        <f t="shared" si="4"/>
        <v>0.06980062455518965</v>
      </c>
    </row>
    <row r="16" spans="1:16" s="1" customFormat="1" ht="18" customHeight="1">
      <c r="A16" s="12" t="s">
        <v>7</v>
      </c>
      <c r="B16" s="7">
        <f aca="true" t="shared" si="6" ref="B16:M16">SUM(B17:B19)</f>
        <v>156006.22718999998</v>
      </c>
      <c r="C16" s="7">
        <f t="shared" si="6"/>
        <v>194731.01066900004</v>
      </c>
      <c r="D16" s="7">
        <f t="shared" si="6"/>
        <v>350737.237859</v>
      </c>
      <c r="E16" s="7">
        <f t="shared" si="6"/>
        <v>2024626.4219799987</v>
      </c>
      <c r="F16" s="7">
        <f t="shared" si="6"/>
        <v>2633022.9644499957</v>
      </c>
      <c r="G16" s="7">
        <f t="shared" si="6"/>
        <v>4657649.386429994</v>
      </c>
      <c r="H16" s="7">
        <f t="shared" si="6"/>
        <v>159459.8143299998</v>
      </c>
      <c r="I16" s="7">
        <f t="shared" si="6"/>
        <v>223393.6337099999</v>
      </c>
      <c r="J16" s="7">
        <f t="shared" si="6"/>
        <v>382853.4480399997</v>
      </c>
      <c r="K16" s="7">
        <f t="shared" si="6"/>
        <v>2192801.4739000006</v>
      </c>
      <c r="L16" s="7">
        <f t="shared" si="6"/>
        <v>2745997.97831799</v>
      </c>
      <c r="M16" s="7">
        <f t="shared" si="6"/>
        <v>4938799.45221799</v>
      </c>
      <c r="N16" s="18">
        <f t="shared" si="2"/>
        <v>0.08306473238432499</v>
      </c>
      <c r="O16" s="18">
        <f t="shared" si="3"/>
        <v>0.042906961083643</v>
      </c>
      <c r="P16" s="18">
        <f t="shared" si="4"/>
        <v>0.06036308070056173</v>
      </c>
    </row>
    <row r="17" spans="1:16" s="1" customFormat="1" ht="15.75" customHeight="1">
      <c r="A17" s="13" t="s">
        <v>8</v>
      </c>
      <c r="B17" s="8">
        <v>33260.964</v>
      </c>
      <c r="C17" s="8">
        <v>623.02</v>
      </c>
      <c r="D17" s="8">
        <v>33883.984</v>
      </c>
      <c r="E17" s="8">
        <v>343088.4650000002</v>
      </c>
      <c r="F17" s="8">
        <v>11871.68308</v>
      </c>
      <c r="G17" s="8">
        <v>354960.1480800002</v>
      </c>
      <c r="H17" s="8">
        <v>30865.540999999997</v>
      </c>
      <c r="I17" s="8">
        <v>2696.297</v>
      </c>
      <c r="J17" s="8">
        <v>33561.837999999996</v>
      </c>
      <c r="K17" s="8">
        <v>458815.52200000006</v>
      </c>
      <c r="L17" s="8">
        <v>19094.114999999994</v>
      </c>
      <c r="M17" s="8">
        <v>477909.63700000005</v>
      </c>
      <c r="N17" s="20">
        <f t="shared" si="2"/>
        <v>0.33730967026244896</v>
      </c>
      <c r="O17" s="20">
        <f t="shared" si="3"/>
        <v>0.6083747242349729</v>
      </c>
      <c r="P17" s="20">
        <f t="shared" si="4"/>
        <v>0.346375472246788</v>
      </c>
    </row>
    <row r="18" spans="1:16" s="1" customFormat="1" ht="15.75" customHeight="1">
      <c r="A18" s="13" t="s">
        <v>9</v>
      </c>
      <c r="B18" s="8">
        <v>95212.97046</v>
      </c>
      <c r="C18" s="8">
        <v>149864.04001900007</v>
      </c>
      <c r="D18" s="8">
        <v>245077.01047900005</v>
      </c>
      <c r="E18" s="8">
        <v>1330945.8214399985</v>
      </c>
      <c r="F18" s="8">
        <v>2074827.4579399952</v>
      </c>
      <c r="G18" s="8">
        <v>3405773.2793799937</v>
      </c>
      <c r="H18" s="8">
        <v>92487.8293299998</v>
      </c>
      <c r="I18" s="8">
        <v>171015.78099999993</v>
      </c>
      <c r="J18" s="8">
        <v>263503.6103299997</v>
      </c>
      <c r="K18" s="8">
        <v>1306341.5927600004</v>
      </c>
      <c r="L18" s="8">
        <v>2099129.4879499897</v>
      </c>
      <c r="M18" s="8">
        <v>3405471.08070999</v>
      </c>
      <c r="N18" s="20">
        <f t="shared" si="2"/>
        <v>-0.018486273658666175</v>
      </c>
      <c r="O18" s="20">
        <f t="shared" si="3"/>
        <v>0.011712795643317175</v>
      </c>
      <c r="P18" s="20">
        <f t="shared" si="4"/>
        <v>-8.873129395703394E-05</v>
      </c>
    </row>
    <row r="19" spans="1:16" s="1" customFormat="1" ht="15.75" customHeight="1">
      <c r="A19" s="13" t="s">
        <v>10</v>
      </c>
      <c r="B19" s="8">
        <v>27532.292729999994</v>
      </c>
      <c r="C19" s="8">
        <v>44243.950649999984</v>
      </c>
      <c r="D19" s="8">
        <v>71776.24337999997</v>
      </c>
      <c r="E19" s="8">
        <v>350592.1355400002</v>
      </c>
      <c r="F19" s="8">
        <v>546323.8234300005</v>
      </c>
      <c r="G19" s="8">
        <v>896915.9589700007</v>
      </c>
      <c r="H19" s="8">
        <v>36106.443999999996</v>
      </c>
      <c r="I19" s="8">
        <v>49681.55570999999</v>
      </c>
      <c r="J19" s="8">
        <v>85787.99970999999</v>
      </c>
      <c r="K19" s="8">
        <v>427644.3591399999</v>
      </c>
      <c r="L19" s="8">
        <v>627774.3753679998</v>
      </c>
      <c r="M19" s="8">
        <v>1055418.7345079996</v>
      </c>
      <c r="N19" s="21">
        <f t="shared" si="2"/>
        <v>0.21977738742290898</v>
      </c>
      <c r="O19" s="21">
        <f t="shared" si="3"/>
        <v>0.14908841321732225</v>
      </c>
      <c r="P19" s="21">
        <f t="shared" si="4"/>
        <v>0.17671976281927249</v>
      </c>
    </row>
    <row r="20" spans="1:16" s="1" customFormat="1" ht="18" customHeight="1">
      <c r="A20" s="12" t="s">
        <v>11</v>
      </c>
      <c r="B20" s="7">
        <v>16492.734</v>
      </c>
      <c r="C20" s="7">
        <v>117670.70199999999</v>
      </c>
      <c r="D20" s="7">
        <v>134163.436</v>
      </c>
      <c r="E20" s="7">
        <v>217473.71400000018</v>
      </c>
      <c r="F20" s="7">
        <v>1159562.374000001</v>
      </c>
      <c r="G20" s="7">
        <v>1377036.0880000012</v>
      </c>
      <c r="H20" s="7">
        <v>5799.876</v>
      </c>
      <c r="I20" s="7">
        <v>74455.81000000001</v>
      </c>
      <c r="J20" s="7">
        <v>80255.68600000002</v>
      </c>
      <c r="K20" s="7">
        <v>206854.315</v>
      </c>
      <c r="L20" s="7">
        <v>1093384.535</v>
      </c>
      <c r="M20" s="7">
        <v>1300238.8499999999</v>
      </c>
      <c r="N20" s="18">
        <f t="shared" si="2"/>
        <v>-0.04883072443412706</v>
      </c>
      <c r="O20" s="18">
        <f t="shared" si="3"/>
        <v>-0.057071392176787694</v>
      </c>
      <c r="P20" s="18">
        <f t="shared" si="4"/>
        <v>-0.055769953067490885</v>
      </c>
    </row>
    <row r="21" spans="1:16" s="1" customFormat="1" ht="18" customHeight="1">
      <c r="A21" s="12" t="s">
        <v>12</v>
      </c>
      <c r="B21" s="7">
        <v>36516.64000000001</v>
      </c>
      <c r="C21" s="7">
        <v>42637.972</v>
      </c>
      <c r="D21" s="7">
        <v>79154.61200000001</v>
      </c>
      <c r="E21" s="7">
        <v>647324.736</v>
      </c>
      <c r="F21" s="7">
        <v>341635.8230000001</v>
      </c>
      <c r="G21" s="7">
        <v>988960.5590000001</v>
      </c>
      <c r="H21" s="7">
        <v>129662.174</v>
      </c>
      <c r="I21" s="7">
        <v>21323.719000000005</v>
      </c>
      <c r="J21" s="7">
        <v>150985.893</v>
      </c>
      <c r="K21" s="7">
        <v>999128.64</v>
      </c>
      <c r="L21" s="7">
        <v>275733.97099999996</v>
      </c>
      <c r="M21" s="7">
        <v>1274862.611</v>
      </c>
      <c r="N21" s="18">
        <f t="shared" si="2"/>
        <v>0.5434735990067279</v>
      </c>
      <c r="O21" s="18">
        <f t="shared" si="3"/>
        <v>-0.1929008832308552</v>
      </c>
      <c r="P21" s="18">
        <f t="shared" si="4"/>
        <v>0.289093482442913</v>
      </c>
    </row>
    <row r="22" spans="1:16" s="1" customFormat="1" ht="18" customHeight="1">
      <c r="A22" s="6" t="s">
        <v>14</v>
      </c>
      <c r="B22" s="7">
        <f aca="true" t="shared" si="7" ref="B22:M22">SUM(B23,B27:B28)</f>
        <v>272978.51376999984</v>
      </c>
      <c r="C22" s="7">
        <f t="shared" si="7"/>
        <v>507848.18834</v>
      </c>
      <c r="D22" s="7">
        <f t="shared" si="7"/>
        <v>780826.7021099997</v>
      </c>
      <c r="E22" s="7">
        <f t="shared" si="7"/>
        <v>2353022.0601019985</v>
      </c>
      <c r="F22" s="7">
        <f t="shared" si="7"/>
        <v>3767594.5625699996</v>
      </c>
      <c r="G22" s="7">
        <f t="shared" si="7"/>
        <v>6120616.622671999</v>
      </c>
      <c r="H22" s="7">
        <f t="shared" si="7"/>
        <v>144225.8424599999</v>
      </c>
      <c r="I22" s="7">
        <f t="shared" si="7"/>
        <v>528635.2676</v>
      </c>
      <c r="J22" s="7">
        <f t="shared" si="7"/>
        <v>672861.1100599999</v>
      </c>
      <c r="K22" s="7">
        <f t="shared" si="7"/>
        <v>1965376.6452400023</v>
      </c>
      <c r="L22" s="7">
        <f t="shared" si="7"/>
        <v>6228100.24164</v>
      </c>
      <c r="M22" s="7">
        <f t="shared" si="7"/>
        <v>8193476.886880003</v>
      </c>
      <c r="N22" s="18">
        <f t="shared" si="2"/>
        <v>-0.16474363816427318</v>
      </c>
      <c r="O22" s="18">
        <f t="shared" si="3"/>
        <v>0.653070716131305</v>
      </c>
      <c r="P22" s="18">
        <f t="shared" si="4"/>
        <v>0.33866853488743454</v>
      </c>
    </row>
    <row r="23" spans="1:16" s="1" customFormat="1" ht="18" customHeight="1">
      <c r="A23" s="12" t="s">
        <v>7</v>
      </c>
      <c r="B23" s="7">
        <f aca="true" t="shared" si="8" ref="B23:M23">SUM(B24:B26)</f>
        <v>208788.3457699998</v>
      </c>
      <c r="C23" s="7">
        <f t="shared" si="8"/>
        <v>31375.07434000001</v>
      </c>
      <c r="D23" s="7">
        <f t="shared" si="8"/>
        <v>240163.4201099998</v>
      </c>
      <c r="E23" s="7">
        <f t="shared" si="8"/>
        <v>1908433.9491019985</v>
      </c>
      <c r="F23" s="7">
        <f t="shared" si="8"/>
        <v>576792.5795700005</v>
      </c>
      <c r="G23" s="7">
        <f t="shared" si="8"/>
        <v>2485226.528671999</v>
      </c>
      <c r="H23" s="7">
        <f t="shared" si="8"/>
        <v>122144.49945999989</v>
      </c>
      <c r="I23" s="7">
        <f t="shared" si="8"/>
        <v>32021.901599999997</v>
      </c>
      <c r="J23" s="7">
        <f t="shared" si="8"/>
        <v>154166.4010599999</v>
      </c>
      <c r="K23" s="7">
        <f t="shared" si="8"/>
        <v>1550752.1082400023</v>
      </c>
      <c r="L23" s="7">
        <f t="shared" si="8"/>
        <v>556397.58364</v>
      </c>
      <c r="M23" s="7">
        <f t="shared" si="8"/>
        <v>2107149.6918800026</v>
      </c>
      <c r="N23" s="18">
        <f t="shared" si="2"/>
        <v>-0.18742165063155636</v>
      </c>
      <c r="O23" s="18">
        <f t="shared" si="3"/>
        <v>-0.035359324395617286</v>
      </c>
      <c r="P23" s="18">
        <f t="shared" si="4"/>
        <v>-0.15212972838899508</v>
      </c>
    </row>
    <row r="24" spans="1:16" s="1" customFormat="1" ht="15.75" customHeight="1">
      <c r="A24" s="13" t="s">
        <v>8</v>
      </c>
      <c r="B24" s="8">
        <v>66542.75898</v>
      </c>
      <c r="C24" s="8">
        <v>7400.254</v>
      </c>
      <c r="D24" s="8">
        <v>73943.01298</v>
      </c>
      <c r="E24" s="8">
        <v>531205.0714399997</v>
      </c>
      <c r="F24" s="8">
        <v>287938.2309999999</v>
      </c>
      <c r="G24" s="8">
        <v>819143.3024399997</v>
      </c>
      <c r="H24" s="8">
        <v>39612.9774</v>
      </c>
      <c r="I24" s="8">
        <v>5938.055</v>
      </c>
      <c r="J24" s="8">
        <v>45551.032400000004</v>
      </c>
      <c r="K24" s="8">
        <v>383609.6889100003</v>
      </c>
      <c r="L24" s="8">
        <v>234321.78499999997</v>
      </c>
      <c r="M24" s="8">
        <v>617931.4739100003</v>
      </c>
      <c r="N24" s="20">
        <f t="shared" si="2"/>
        <v>-0.27785010058336856</v>
      </c>
      <c r="O24" s="20">
        <f t="shared" si="3"/>
        <v>-0.18620815240057498</v>
      </c>
      <c r="P24" s="20">
        <f t="shared" si="4"/>
        <v>-0.24563690862227083</v>
      </c>
    </row>
    <row r="25" spans="1:16" s="1" customFormat="1" ht="15.75" customHeight="1">
      <c r="A25" s="13" t="s">
        <v>9</v>
      </c>
      <c r="B25" s="8">
        <v>141858.5627899998</v>
      </c>
      <c r="C25" s="8">
        <v>23974.82034000001</v>
      </c>
      <c r="D25" s="8">
        <v>165833.3831299998</v>
      </c>
      <c r="E25" s="8">
        <v>1372454.1366619987</v>
      </c>
      <c r="F25" s="8">
        <v>288130.58857000066</v>
      </c>
      <c r="G25" s="8">
        <v>1660584.7252319993</v>
      </c>
      <c r="H25" s="8">
        <v>81868.12505999989</v>
      </c>
      <c r="I25" s="8">
        <v>26083.846599999997</v>
      </c>
      <c r="J25" s="8">
        <v>107951.9716599999</v>
      </c>
      <c r="K25" s="8">
        <v>1161368.0918300021</v>
      </c>
      <c r="L25" s="8">
        <v>321540.82363999996</v>
      </c>
      <c r="M25" s="8">
        <v>1482908.9154700022</v>
      </c>
      <c r="N25" s="20">
        <f t="shared" si="2"/>
        <v>-0.15380189340635275</v>
      </c>
      <c r="O25" s="20">
        <f t="shared" si="3"/>
        <v>0.11595518280726513</v>
      </c>
      <c r="P25" s="20">
        <f t="shared" si="4"/>
        <v>-0.10699593165122856</v>
      </c>
    </row>
    <row r="26" spans="1:16" s="1" customFormat="1" ht="15.75" customHeight="1">
      <c r="A26" s="13" t="s">
        <v>10</v>
      </c>
      <c r="B26" s="8">
        <v>387.024</v>
      </c>
      <c r="C26" s="8"/>
      <c r="D26" s="8">
        <v>387.024</v>
      </c>
      <c r="E26" s="8">
        <v>4774.740999999997</v>
      </c>
      <c r="F26" s="8">
        <v>723.76</v>
      </c>
      <c r="G26" s="8">
        <v>5498.5009999999975</v>
      </c>
      <c r="H26" s="8">
        <v>663.3969999999999</v>
      </c>
      <c r="I26" s="8"/>
      <c r="J26" s="8">
        <v>663.3969999999999</v>
      </c>
      <c r="K26" s="8">
        <v>5774.3275</v>
      </c>
      <c r="L26" s="8">
        <v>534.9749999999999</v>
      </c>
      <c r="M26" s="8">
        <v>6309.3025</v>
      </c>
      <c r="N26" s="21">
        <f t="shared" si="2"/>
        <v>0.20934884216756555</v>
      </c>
      <c r="O26" s="21">
        <f t="shared" si="3"/>
        <v>-0.26083922847352725</v>
      </c>
      <c r="P26" s="21">
        <f t="shared" si="4"/>
        <v>0.1474586437285368</v>
      </c>
    </row>
    <row r="27" spans="1:16" s="1" customFormat="1" ht="18" customHeight="1">
      <c r="A27" s="12" t="s">
        <v>11</v>
      </c>
      <c r="B27" s="7">
        <v>14960.231</v>
      </c>
      <c r="C27" s="7">
        <v>53554.892</v>
      </c>
      <c r="D27" s="7">
        <v>68515.12299999999</v>
      </c>
      <c r="E27" s="7">
        <v>24468.831</v>
      </c>
      <c r="F27" s="7">
        <v>915927.7029999999</v>
      </c>
      <c r="G27" s="7">
        <v>940396.5339999999</v>
      </c>
      <c r="H27" s="7"/>
      <c r="I27" s="7">
        <v>127398.81000000001</v>
      </c>
      <c r="J27" s="7">
        <v>127398.81000000001</v>
      </c>
      <c r="K27" s="7">
        <v>12515.900000000001</v>
      </c>
      <c r="L27" s="7">
        <v>961380.99</v>
      </c>
      <c r="M27" s="7">
        <v>973896.89</v>
      </c>
      <c r="N27" s="18">
        <f t="shared" si="2"/>
        <v>-0.4884962015553582</v>
      </c>
      <c r="O27" s="18">
        <f t="shared" si="3"/>
        <v>0.04962540913559432</v>
      </c>
      <c r="P27" s="18">
        <f t="shared" si="4"/>
        <v>0.035623648948923226</v>
      </c>
    </row>
    <row r="28" spans="1:16" s="1" customFormat="1" ht="18" customHeight="1">
      <c r="A28" s="12" t="s">
        <v>12</v>
      </c>
      <c r="B28" s="7">
        <v>49229.937000000005</v>
      </c>
      <c r="C28" s="7">
        <v>422918.222</v>
      </c>
      <c r="D28" s="7">
        <v>472148.159</v>
      </c>
      <c r="E28" s="7">
        <v>420119.28000000014</v>
      </c>
      <c r="F28" s="7">
        <v>2274874.2799999993</v>
      </c>
      <c r="G28" s="7">
        <v>2694993.5599999996</v>
      </c>
      <c r="H28" s="7">
        <v>22081.343</v>
      </c>
      <c r="I28" s="7">
        <v>369214.55600000004</v>
      </c>
      <c r="J28" s="7">
        <v>391295.89900000003</v>
      </c>
      <c r="K28" s="7">
        <v>402108.63700000005</v>
      </c>
      <c r="L28" s="7">
        <v>4710321.668</v>
      </c>
      <c r="M28" s="7">
        <v>5112430.305</v>
      </c>
      <c r="N28" s="18">
        <f t="shared" si="2"/>
        <v>-0.0428703081658145</v>
      </c>
      <c r="O28" s="18">
        <f t="shared" si="3"/>
        <v>1.0705854865966486</v>
      </c>
      <c r="P28" s="18">
        <f t="shared" si="4"/>
        <v>0.8970102121505628</v>
      </c>
    </row>
    <row r="29" spans="1:16" s="1" customFormat="1" ht="18" customHeight="1">
      <c r="A29" s="9" t="s">
        <v>15</v>
      </c>
      <c r="B29" s="10">
        <f>SUM(B8,B15,B22)</f>
        <v>672263.5479099998</v>
      </c>
      <c r="C29" s="10">
        <f aca="true" t="shared" si="9" ref="C29:M29">SUM(C8,C15,C22)</f>
        <v>975535.741079</v>
      </c>
      <c r="D29" s="10">
        <f t="shared" si="9"/>
        <v>1647799.2889889996</v>
      </c>
      <c r="E29" s="10">
        <f t="shared" si="9"/>
        <v>7191720.2742019985</v>
      </c>
      <c r="F29" s="10">
        <f t="shared" si="9"/>
        <v>11123131.663789997</v>
      </c>
      <c r="G29" s="10">
        <f t="shared" si="9"/>
        <v>18314851.937992</v>
      </c>
      <c r="H29" s="10">
        <f t="shared" si="9"/>
        <v>591206.0513599997</v>
      </c>
      <c r="I29" s="10">
        <f t="shared" si="9"/>
        <v>961567.5558599998</v>
      </c>
      <c r="J29" s="10">
        <f t="shared" si="9"/>
        <v>1552773.6072199997</v>
      </c>
      <c r="K29" s="10">
        <f t="shared" si="9"/>
        <v>7484297.007350002</v>
      </c>
      <c r="L29" s="10">
        <f t="shared" si="9"/>
        <v>12031719.218037989</v>
      </c>
      <c r="M29" s="10">
        <f t="shared" si="9"/>
        <v>19516016.22538799</v>
      </c>
      <c r="N29" s="22">
        <f t="shared" si="2"/>
        <v>0.04068244063906801</v>
      </c>
      <c r="O29" s="22">
        <f t="shared" si="3"/>
        <v>0.08168450951684658</v>
      </c>
      <c r="P29" s="22">
        <f t="shared" si="4"/>
        <v>0.06558416587055871</v>
      </c>
    </row>
  </sheetData>
  <sheetProtection/>
  <mergeCells count="10">
    <mergeCell ref="A2:P2"/>
    <mergeCell ref="A3:P3"/>
    <mergeCell ref="B5:G5"/>
    <mergeCell ref="H5:M5"/>
    <mergeCell ref="N5:P5"/>
    <mergeCell ref="B6:D6"/>
    <mergeCell ref="E6:G6"/>
    <mergeCell ref="H6:J6"/>
    <mergeCell ref="K6:M6"/>
    <mergeCell ref="N6:P6"/>
  </mergeCells>
  <printOptions horizontalCentered="1"/>
  <pageMargins left="0.5905511811023623" right="0.5905511811023623" top="1.3779527559055118" bottom="0.984251968503937" header="0.5118110236220472" footer="0.5118110236220472"/>
  <pageSetup fitToHeight="1" fitToWidth="1" horizontalDpi="600" verticalDpi="600" orientation="landscape" paperSize="9" scale="86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Nelson Silva</cp:lastModifiedBy>
  <cp:lastPrinted>2018-06-01T14:56:27Z</cp:lastPrinted>
  <dcterms:modified xsi:type="dcterms:W3CDTF">2018-06-01T14:56:34Z</dcterms:modified>
  <cp:category/>
  <cp:version/>
  <cp:contentType/>
  <cp:contentStatus/>
</cp:coreProperties>
</file>