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G:\Documentos GEP\Tecnicos\Boletim Estatístico\BE Mensal\Mapas Site MB\PTLEI\"/>
    </mc:Choice>
  </mc:AlternateContent>
  <xr:revisionPtr revIDLastSave="0" documentId="8_{9D7EE707-9EE6-46D9-93A1-CC5CE4794C5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_1" sheetId="1" r:id="rId1"/>
  </sheets>
  <definedNames>
    <definedName name="_xlnm.Print_Area" localSheetId="0">sheet_1!$A$2:$Q$31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9JJyai+wAzhfxagWFp9eQ6QiMF0TKz6PfWDaZWrpNHk="/>
    </ext>
  </extLst>
</workbook>
</file>

<file path=xl/calcChain.xml><?xml version="1.0" encoding="utf-8"?>
<calcChain xmlns="http://schemas.openxmlformats.org/spreadsheetml/2006/main">
  <c r="Q31" i="1" l="1"/>
  <c r="P31" i="1"/>
  <c r="O31" i="1"/>
  <c r="Q30" i="1"/>
  <c r="P30" i="1"/>
  <c r="O30" i="1"/>
  <c r="Q29" i="1"/>
  <c r="P29" i="1"/>
  <c r="O29" i="1"/>
  <c r="N28" i="1"/>
  <c r="Q28" i="1" s="1"/>
  <c r="M28" i="1"/>
  <c r="P28" i="1" s="1"/>
  <c r="L28" i="1"/>
  <c r="O28" i="1" s="1"/>
  <c r="K28" i="1"/>
  <c r="J28" i="1"/>
  <c r="I28" i="1"/>
  <c r="H28" i="1"/>
  <c r="G28" i="1"/>
  <c r="F28" i="1"/>
  <c r="E28" i="1"/>
  <c r="D28" i="1"/>
  <c r="C28" i="1"/>
  <c r="Q26" i="1"/>
  <c r="P26" i="1"/>
  <c r="O26" i="1"/>
  <c r="Q25" i="1"/>
  <c r="P25" i="1"/>
  <c r="O25" i="1"/>
  <c r="N24" i="1"/>
  <c r="M24" i="1"/>
  <c r="P24" i="1" s="1"/>
  <c r="L24" i="1"/>
  <c r="O24" i="1" s="1"/>
  <c r="K24" i="1"/>
  <c r="J24" i="1"/>
  <c r="I24" i="1"/>
  <c r="H24" i="1"/>
  <c r="Q24" i="1" s="1"/>
  <c r="G24" i="1"/>
  <c r="F24" i="1"/>
  <c r="E24" i="1"/>
  <c r="D24" i="1"/>
  <c r="C24" i="1"/>
  <c r="Q23" i="1"/>
  <c r="P23" i="1"/>
  <c r="O23" i="1"/>
  <c r="N22" i="1"/>
  <c r="Q22" i="1" s="1"/>
  <c r="M22" i="1"/>
  <c r="P22" i="1" s="1"/>
  <c r="L22" i="1"/>
  <c r="O22" i="1" s="1"/>
  <c r="K22" i="1"/>
  <c r="J22" i="1"/>
  <c r="I22" i="1"/>
  <c r="H22" i="1"/>
  <c r="G22" i="1"/>
  <c r="F22" i="1"/>
  <c r="E22" i="1"/>
  <c r="D22" i="1"/>
  <c r="C22" i="1"/>
  <c r="P21" i="1"/>
  <c r="N21" i="1"/>
  <c r="M21" i="1"/>
  <c r="L21" i="1"/>
  <c r="O21" i="1" s="1"/>
  <c r="K21" i="1"/>
  <c r="J21" i="1"/>
  <c r="I21" i="1"/>
  <c r="H21" i="1"/>
  <c r="Q21" i="1" s="1"/>
  <c r="G21" i="1"/>
  <c r="F21" i="1"/>
  <c r="E21" i="1"/>
  <c r="D21" i="1"/>
  <c r="C21" i="1"/>
  <c r="Q19" i="1"/>
  <c r="P19" i="1"/>
  <c r="O19" i="1"/>
  <c r="Q18" i="1"/>
  <c r="P18" i="1"/>
  <c r="O18" i="1"/>
  <c r="Q16" i="1"/>
  <c r="P16" i="1"/>
  <c r="O16" i="1"/>
  <c r="Q15" i="1"/>
  <c r="P15" i="1"/>
  <c r="O15" i="1"/>
  <c r="Q13" i="1"/>
  <c r="P13" i="1"/>
  <c r="O13" i="1"/>
  <c r="Q12" i="1"/>
  <c r="P12" i="1"/>
  <c r="O12" i="1"/>
  <c r="Q11" i="1"/>
  <c r="P11" i="1"/>
  <c r="O11" i="1"/>
  <c r="Q10" i="1"/>
  <c r="P10" i="1"/>
  <c r="O10" i="1"/>
  <c r="O9" i="1"/>
  <c r="N9" i="1"/>
  <c r="M9" i="1"/>
  <c r="L9" i="1"/>
  <c r="K9" i="1"/>
  <c r="J9" i="1"/>
  <c r="I9" i="1"/>
  <c r="H9" i="1"/>
  <c r="Q9" i="1" s="1"/>
  <c r="G9" i="1"/>
  <c r="P9" i="1" s="1"/>
  <c r="F9" i="1"/>
  <c r="E9" i="1"/>
  <c r="D9" i="1"/>
  <c r="C9" i="1"/>
</calcChain>
</file>

<file path=xl/sharedStrings.xml><?xml version="1.0" encoding="utf-8"?>
<sst xmlns="http://schemas.openxmlformats.org/spreadsheetml/2006/main" count="49" uniqueCount="31">
  <si>
    <t>Porto de Leixões</t>
  </si>
  <si>
    <t>Movimento de Contentores</t>
  </si>
  <si>
    <t>Contentores</t>
  </si>
  <si>
    <t>Variação Acumulada</t>
  </si>
  <si>
    <t>Carga</t>
  </si>
  <si>
    <t>Descarga</t>
  </si>
  <si>
    <t>Total</t>
  </si>
  <si>
    <t>MOVIMENTO GERAL</t>
  </si>
  <si>
    <t xml:space="preserve">  Nº CONTENTORES</t>
  </si>
  <si>
    <t>20'</t>
  </si>
  <si>
    <t>&gt;20' e &lt;40'</t>
  </si>
  <si>
    <t>40'</t>
  </si>
  <si>
    <t>&gt;40'</t>
  </si>
  <si>
    <t xml:space="preserve">    Manif. de/para o porto</t>
  </si>
  <si>
    <t>Cheios</t>
  </si>
  <si>
    <t>Vazios</t>
  </si>
  <si>
    <t xml:space="preserve">    Trânsito</t>
  </si>
  <si>
    <t xml:space="preserve">    Totais</t>
  </si>
  <si>
    <t xml:space="preserve">  TEUS</t>
  </si>
  <si>
    <t xml:space="preserve">  TONELADAS</t>
  </si>
  <si>
    <t>Tara</t>
  </si>
  <si>
    <t>Conteúdo</t>
  </si>
  <si>
    <t xml:space="preserve">  MOVIMENTO POR LOCAL (Nº)</t>
  </si>
  <si>
    <t xml:space="preserve">    Terminais de Contentores</t>
  </si>
  <si>
    <t>T. C. Norte</t>
  </si>
  <si>
    <t>T. C. Sul</t>
  </si>
  <si>
    <t xml:space="preserve">    Cais convencionais</t>
  </si>
  <si>
    <t>2024</t>
  </si>
  <si>
    <t>2025</t>
  </si>
  <si>
    <t>FEVEREIRO</t>
  </si>
  <si>
    <t>JANEIRO/FEVEREIRO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</si>
</sst>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_-;\-* #,##0_-;_-* &quot;-&quot;??_-;_-@"/>
    <numFmt numFmtId="165" formatCode="#\ ###\ ###;#\ ###\ ###;0"/>
  </numFmts>
  <fonts count="11" x14ac:knownFonts="1">
    <font>
      <sz val="10"/>
      <color rgb="FF000000"/>
      <name val="Arial"/>
      <scheme val="minor"/>
    </font>
    <font>
      <sz val="6"/>
      <color rgb="FF000000"/>
      <name val="Arial"/>
    </font>
    <font>
      <b/>
      <sz val="14"/>
      <color rgb="FF000084"/>
      <name val="Tahoma"/>
    </font>
    <font>
      <sz val="10"/>
      <name val="Arial"/>
    </font>
    <font>
      <b/>
      <sz val="12"/>
      <color rgb="FF000084"/>
      <name val="Tahoma"/>
    </font>
    <font>
      <b/>
      <sz val="8"/>
      <color rgb="FFFFFFFF"/>
      <name val="Tahoma"/>
    </font>
    <font>
      <sz val="8"/>
      <color rgb="FF000084"/>
      <name val="Arial"/>
    </font>
    <font>
      <b/>
      <sz val="8"/>
      <color rgb="FF000084"/>
      <name val="Tahoma"/>
    </font>
    <font>
      <sz val="8"/>
      <color rgb="FF000000"/>
      <name val="Tahoma"/>
    </font>
    <font>
      <b/>
      <sz val="9"/>
      <color rgb="FF000084"/>
      <name val="Arial"/>
    </font>
    <font>
      <b/>
      <sz val="8"/>
      <color rgb="FF00206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4"/>
        <bgColor rgb="FF000084"/>
      </patternFill>
    </fill>
    <fill>
      <patternFill patternType="solid">
        <fgColor rgb="FFF0F0F4"/>
        <bgColor rgb="FFF0F0F4"/>
      </patternFill>
    </fill>
    <fill>
      <patternFill patternType="solid">
        <fgColor theme="0"/>
        <bgColor theme="0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CACAD9"/>
      </left>
      <right/>
      <top style="thin">
        <color rgb="FFCACAD9"/>
      </top>
      <bottom style="thin">
        <color rgb="FFCACAD9"/>
      </bottom>
      <diagonal/>
    </border>
    <border>
      <left/>
      <right/>
      <top style="thin">
        <color rgb="FFCACAD9"/>
      </top>
      <bottom style="thin">
        <color rgb="FFCACAD9"/>
      </bottom>
      <diagonal/>
    </border>
    <border>
      <left/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AD9"/>
      </left>
      <right/>
      <top style="thin">
        <color rgb="FFCACAD9"/>
      </top>
      <bottom/>
      <diagonal/>
    </border>
    <border>
      <left/>
      <right/>
      <top style="thin">
        <color rgb="FFCACAD9"/>
      </top>
      <bottom/>
      <diagonal/>
    </border>
    <border>
      <left/>
      <right style="thin">
        <color rgb="FFCACAD9"/>
      </right>
      <top style="thin">
        <color rgb="FFCACAD9"/>
      </top>
      <bottom/>
      <diagonal/>
    </border>
    <border>
      <left/>
      <right/>
      <top/>
      <bottom/>
      <diagonal/>
    </border>
    <border>
      <left style="thin">
        <color rgb="FFCACAD9"/>
      </left>
      <right/>
      <top/>
      <bottom style="thin">
        <color rgb="FFCACAD9"/>
      </bottom>
      <diagonal/>
    </border>
    <border>
      <left/>
      <right/>
      <top/>
      <bottom style="thin">
        <color rgb="FFCACAD9"/>
      </bottom>
      <diagonal/>
    </border>
    <border>
      <left/>
      <right style="thin">
        <color rgb="FFCACAD9"/>
      </right>
      <top/>
      <bottom style="thin">
        <color rgb="FFCACAD9"/>
      </bottom>
      <diagonal/>
    </border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/>
      <top style="thin">
        <color rgb="FFCAC9D9"/>
      </top>
      <bottom style="thin">
        <color rgb="FFCAC9D9"/>
      </bottom>
      <diagonal/>
    </border>
    <border>
      <left/>
      <right/>
      <top style="thin">
        <color rgb="FFCAC9D9"/>
      </top>
      <bottom style="thin">
        <color rgb="FFCAC9D9"/>
      </bottom>
      <diagonal/>
    </border>
    <border>
      <left/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AD9"/>
      </left>
      <right/>
      <top style="thin">
        <color rgb="FFCACAD9"/>
      </top>
      <bottom style="thin">
        <color rgb="FFCACAD9"/>
      </bottom>
      <diagonal/>
    </border>
    <border>
      <left/>
      <right/>
      <top style="thin">
        <color rgb="FFCAC9D9"/>
      </top>
      <bottom style="thin">
        <color rgb="FFCAC9D9"/>
      </bottom>
      <diagonal/>
    </border>
    <border>
      <left/>
      <right style="thin">
        <color rgb="FFCACAD9"/>
      </right>
      <top style="thin">
        <color rgb="FFCAC9D9"/>
      </top>
      <bottom style="thin">
        <color rgb="FFCAC9D9"/>
      </bottom>
      <diagonal/>
    </border>
    <border>
      <left/>
      <right/>
      <top style="thin">
        <color rgb="FFCACAD9"/>
      </top>
      <bottom style="thin">
        <color rgb="FFCACAD9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1" xfId="0" applyFont="1" applyFill="1" applyBorder="1" applyAlignment="1">
      <alignment horizontal="left"/>
    </xf>
    <xf numFmtId="49" fontId="5" fillId="3" borderId="17" xfId="0" applyNumberFormat="1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49" fontId="7" fillId="2" borderId="17" xfId="0" applyNumberFormat="1" applyFont="1" applyFill="1" applyBorder="1" applyAlignment="1">
      <alignment horizontal="left" vertical="center"/>
    </xf>
    <xf numFmtId="164" fontId="7" fillId="2" borderId="17" xfId="0" applyNumberFormat="1" applyFont="1" applyFill="1" applyBorder="1" applyAlignment="1">
      <alignment horizontal="right" vertical="center"/>
    </xf>
    <xf numFmtId="9" fontId="7" fillId="2" borderId="17" xfId="0" applyNumberFormat="1" applyFont="1" applyFill="1" applyBorder="1" applyAlignment="1">
      <alignment horizontal="right" vertical="center"/>
    </xf>
    <xf numFmtId="165" fontId="8" fillId="4" borderId="21" xfId="0" applyNumberFormat="1" applyFont="1" applyFill="1" applyBorder="1" applyAlignment="1">
      <alignment horizontal="right" vertical="center"/>
    </xf>
    <xf numFmtId="9" fontId="8" fillId="4" borderId="21" xfId="0" applyNumberFormat="1" applyFont="1" applyFill="1" applyBorder="1" applyAlignment="1">
      <alignment horizontal="right" vertical="center"/>
    </xf>
    <xf numFmtId="49" fontId="8" fillId="2" borderId="21" xfId="0" applyNumberFormat="1" applyFont="1" applyFill="1" applyBorder="1" applyAlignment="1">
      <alignment horizontal="right" vertical="center"/>
    </xf>
    <xf numFmtId="165" fontId="8" fillId="2" borderId="21" xfId="0" applyNumberFormat="1" applyFont="1" applyFill="1" applyBorder="1" applyAlignment="1">
      <alignment horizontal="right" vertical="center"/>
    </xf>
    <xf numFmtId="9" fontId="8" fillId="5" borderId="21" xfId="0" applyNumberFormat="1" applyFont="1" applyFill="1" applyBorder="1" applyAlignment="1">
      <alignment horizontal="right" vertical="center"/>
    </xf>
    <xf numFmtId="49" fontId="7" fillId="2" borderId="22" xfId="0" applyNumberFormat="1" applyFont="1" applyFill="1" applyBorder="1" applyAlignment="1">
      <alignment horizontal="left" vertical="center"/>
    </xf>
    <xf numFmtId="49" fontId="8" fillId="2" borderId="21" xfId="0" applyNumberFormat="1" applyFont="1" applyFill="1" applyBorder="1" applyAlignment="1">
      <alignment horizontal="right" vertical="center" wrapText="1"/>
    </xf>
    <xf numFmtId="1" fontId="8" fillId="4" borderId="21" xfId="0" applyNumberFormat="1" applyFont="1" applyFill="1" applyBorder="1" applyAlignment="1">
      <alignment horizontal="right" vertical="center"/>
    </xf>
    <xf numFmtId="1" fontId="8" fillId="2" borderId="21" xfId="0" applyNumberFormat="1" applyFont="1" applyFill="1" applyBorder="1" applyAlignment="1">
      <alignment horizontal="right" vertical="center"/>
    </xf>
    <xf numFmtId="49" fontId="7" fillId="2" borderId="21" xfId="0" applyNumberFormat="1" applyFont="1" applyFill="1" applyBorder="1" applyAlignment="1">
      <alignment horizontal="left" vertical="center"/>
    </xf>
    <xf numFmtId="165" fontId="7" fillId="2" borderId="21" xfId="0" applyNumberFormat="1" applyFont="1" applyFill="1" applyBorder="1" applyAlignment="1">
      <alignment horizontal="right" vertical="center"/>
    </xf>
    <xf numFmtId="49" fontId="7" fillId="2" borderId="17" xfId="0" applyNumberFormat="1" applyFont="1" applyFill="1" applyBorder="1" applyAlignment="1">
      <alignment horizontal="right" vertical="center"/>
    </xf>
    <xf numFmtId="49" fontId="8" fillId="2" borderId="21" xfId="0" applyNumberFormat="1" applyFont="1" applyFill="1" applyBorder="1" applyAlignment="1">
      <alignment horizontal="right" wrapText="1"/>
    </xf>
    <xf numFmtId="164" fontId="7" fillId="2" borderId="21" xfId="0" applyNumberFormat="1" applyFont="1" applyFill="1" applyBorder="1" applyAlignment="1">
      <alignment horizontal="right" vertical="center"/>
    </xf>
    <xf numFmtId="49" fontId="10" fillId="2" borderId="17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49" fontId="4" fillId="2" borderId="2" xfId="0" applyNumberFormat="1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left"/>
    </xf>
    <xf numFmtId="0" fontId="3" fillId="0" borderId="7" xfId="0" applyFont="1" applyBorder="1"/>
    <xf numFmtId="0" fontId="3" fillId="0" borderId="8" xfId="0" applyFont="1" applyBorder="1"/>
    <xf numFmtId="49" fontId="7" fillId="2" borderId="25" xfId="0" applyNumberFormat="1" applyFont="1" applyFill="1" applyBorder="1" applyAlignment="1">
      <alignment horizontal="left" vertical="center"/>
    </xf>
    <xf numFmtId="49" fontId="5" fillId="3" borderId="5" xfId="0" applyNumberFormat="1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6" xfId="0" applyFont="1" applyBorder="1"/>
    <xf numFmtId="1" fontId="5" fillId="3" borderId="6" xfId="0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49" fontId="5" fillId="3" borderId="6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left"/>
    </xf>
    <xf numFmtId="0" fontId="3" fillId="0" borderId="19" xfId="0" applyFont="1" applyBorder="1"/>
    <xf numFmtId="0" fontId="3" fillId="0" borderId="20" xfId="0" applyFont="1" applyBorder="1"/>
    <xf numFmtId="0" fontId="9" fillId="2" borderId="23" xfId="0" applyFont="1" applyFill="1" applyBorder="1" applyAlignment="1">
      <alignment horizontal="left"/>
    </xf>
    <xf numFmtId="0" fontId="3" fillId="0" borderId="2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B1" workbookViewId="0">
      <selection activeCell="N32" sqref="N32"/>
    </sheetView>
  </sheetViews>
  <sheetFormatPr defaultColWidth="12.5703125" defaultRowHeight="15" customHeight="1" x14ac:dyDescent="0.2"/>
  <cols>
    <col min="1" max="1" width="1" hidden="1" customWidth="1" collapsed="1"/>
    <col min="2" max="2" width="25.140625" customWidth="1" collapsed="1"/>
    <col min="3" max="5" width="8.85546875" customWidth="1" collapsed="1"/>
    <col min="6" max="8" width="10.28515625" customWidth="1" collapsed="1"/>
    <col min="9" max="11" width="8.85546875" customWidth="1" collapsed="1"/>
    <col min="12" max="14" width="10.28515625" customWidth="1" collapsed="1"/>
    <col min="15" max="15" width="5.7109375" customWidth="1" collapsed="1"/>
    <col min="16" max="16" width="8.5703125" customWidth="1" collapsed="1"/>
    <col min="17" max="17" width="5.140625" customWidth="1" collapsed="1"/>
    <col min="18" max="26" width="8.5703125" customWidth="1" collapsed="1"/>
  </cols>
  <sheetData>
    <row r="1" spans="1:26" ht="20.2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 x14ac:dyDescent="0.2">
      <c r="A2" s="1"/>
      <c r="B2" s="22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4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">
      <c r="A3" s="1"/>
      <c r="B3" s="25" t="s">
        <v>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4"/>
      <c r="R3" s="1"/>
      <c r="S3" s="1"/>
      <c r="T3" s="1"/>
      <c r="U3" s="1"/>
      <c r="V3" s="1"/>
      <c r="W3" s="1"/>
      <c r="X3" s="1"/>
      <c r="Y3" s="1"/>
      <c r="Z3" s="1"/>
    </row>
    <row r="4" spans="1:26" ht="5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" customHeight="1" x14ac:dyDescent="0.2">
      <c r="A5" s="1"/>
      <c r="B5" s="30" t="s">
        <v>2</v>
      </c>
      <c r="C5" s="33" t="s">
        <v>27</v>
      </c>
      <c r="D5" s="27"/>
      <c r="E5" s="27"/>
      <c r="F5" s="27"/>
      <c r="G5" s="27"/>
      <c r="H5" s="28"/>
      <c r="I5" s="33" t="s">
        <v>28</v>
      </c>
      <c r="J5" s="27"/>
      <c r="K5" s="27"/>
      <c r="L5" s="27"/>
      <c r="M5" s="27"/>
      <c r="N5" s="28"/>
      <c r="O5" s="34" t="s">
        <v>3</v>
      </c>
      <c r="P5" s="35"/>
      <c r="Q5" s="36"/>
      <c r="R5" s="1"/>
      <c r="S5" s="1"/>
      <c r="T5" s="1"/>
      <c r="U5" s="1"/>
      <c r="V5" s="1"/>
      <c r="W5" s="1"/>
      <c r="X5" s="1"/>
      <c r="Y5" s="1"/>
      <c r="Z5" s="1"/>
    </row>
    <row r="6" spans="1:26" ht="18" customHeight="1" x14ac:dyDescent="0.2">
      <c r="A6" s="1"/>
      <c r="B6" s="31"/>
      <c r="C6" s="40" t="s">
        <v>29</v>
      </c>
      <c r="D6" s="27"/>
      <c r="E6" s="28"/>
      <c r="F6" s="40" t="s">
        <v>30</v>
      </c>
      <c r="G6" s="27"/>
      <c r="H6" s="28"/>
      <c r="I6" s="40" t="s">
        <v>29</v>
      </c>
      <c r="J6" s="27"/>
      <c r="K6" s="28"/>
      <c r="L6" s="40" t="s">
        <v>30</v>
      </c>
      <c r="M6" s="27"/>
      <c r="N6" s="28"/>
      <c r="O6" s="37"/>
      <c r="P6" s="38"/>
      <c r="Q6" s="39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">
      <c r="A7" s="1"/>
      <c r="B7" s="32"/>
      <c r="C7" s="2" t="s">
        <v>4</v>
      </c>
      <c r="D7" s="2" t="s">
        <v>5</v>
      </c>
      <c r="E7" s="2" t="s">
        <v>6</v>
      </c>
      <c r="F7" s="2" t="s">
        <v>4</v>
      </c>
      <c r="G7" s="2" t="s">
        <v>5</v>
      </c>
      <c r="H7" s="2" t="s">
        <v>6</v>
      </c>
      <c r="I7" s="2" t="s">
        <v>4</v>
      </c>
      <c r="J7" s="2" t="s">
        <v>5</v>
      </c>
      <c r="K7" s="2" t="s">
        <v>6</v>
      </c>
      <c r="L7" s="3" t="s">
        <v>4</v>
      </c>
      <c r="M7" s="2" t="s">
        <v>5</v>
      </c>
      <c r="N7" s="2" t="s">
        <v>6</v>
      </c>
      <c r="O7" s="2" t="s">
        <v>4</v>
      </c>
      <c r="P7" s="2" t="s">
        <v>5</v>
      </c>
      <c r="Q7" s="2" t="s">
        <v>6</v>
      </c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2">
      <c r="A8" s="1"/>
      <c r="B8" s="21" t="s">
        <v>7</v>
      </c>
      <c r="C8" s="41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3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 x14ac:dyDescent="0.2">
      <c r="A9" s="1"/>
      <c r="B9" s="4" t="s">
        <v>8</v>
      </c>
      <c r="C9" s="5">
        <f t="shared" ref="C9:N9" si="0">SUM(C10:C13)</f>
        <v>15771</v>
      </c>
      <c r="D9" s="5">
        <f t="shared" si="0"/>
        <v>15952</v>
      </c>
      <c r="E9" s="5">
        <f t="shared" si="0"/>
        <v>31723</v>
      </c>
      <c r="F9" s="5">
        <f t="shared" si="0"/>
        <v>31184</v>
      </c>
      <c r="G9" s="5">
        <f t="shared" si="0"/>
        <v>32084</v>
      </c>
      <c r="H9" s="5">
        <f t="shared" si="0"/>
        <v>63268</v>
      </c>
      <c r="I9" s="5">
        <f t="shared" si="0"/>
        <v>17710</v>
      </c>
      <c r="J9" s="5">
        <f t="shared" si="0"/>
        <v>17165</v>
      </c>
      <c r="K9" s="5">
        <f t="shared" si="0"/>
        <v>34875</v>
      </c>
      <c r="L9" s="5">
        <f t="shared" si="0"/>
        <v>30846</v>
      </c>
      <c r="M9" s="5">
        <f t="shared" si="0"/>
        <v>32150</v>
      </c>
      <c r="N9" s="5">
        <f t="shared" si="0"/>
        <v>62996</v>
      </c>
      <c r="O9" s="6">
        <f t="shared" ref="O9:Q9" si="1">IFERROR((L9-F9)/F9,"-")</f>
        <v>-1.0838891739353514E-2</v>
      </c>
      <c r="P9" s="6">
        <f t="shared" si="1"/>
        <v>2.0571001122054607E-3</v>
      </c>
      <c r="Q9" s="6">
        <f t="shared" si="1"/>
        <v>-4.2991717772017449E-3</v>
      </c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">
      <c r="A10" s="1"/>
      <c r="B10" s="7" t="s">
        <v>9</v>
      </c>
      <c r="C10" s="7">
        <v>5280</v>
      </c>
      <c r="D10" s="7">
        <v>5179</v>
      </c>
      <c r="E10" s="7">
        <v>10459</v>
      </c>
      <c r="F10" s="7">
        <v>10695</v>
      </c>
      <c r="G10" s="7">
        <v>11140</v>
      </c>
      <c r="H10" s="7">
        <v>21835</v>
      </c>
      <c r="I10" s="7">
        <v>5642</v>
      </c>
      <c r="J10" s="7">
        <v>5816</v>
      </c>
      <c r="K10" s="7">
        <v>11458</v>
      </c>
      <c r="L10" s="7">
        <v>10116</v>
      </c>
      <c r="M10" s="7">
        <v>10967</v>
      </c>
      <c r="N10" s="7">
        <v>21083</v>
      </c>
      <c r="O10" s="8">
        <f t="shared" ref="O10:Q10" si="2">IFERROR((L10-F10)/F10,"-")</f>
        <v>-5.4137447405329595E-2</v>
      </c>
      <c r="P10" s="8">
        <f t="shared" si="2"/>
        <v>-1.5529622980251347E-2</v>
      </c>
      <c r="Q10" s="8">
        <f t="shared" si="2"/>
        <v>-3.4440119074879781E-2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">
      <c r="A11" s="1"/>
      <c r="B11" s="9" t="s">
        <v>10</v>
      </c>
      <c r="C11" s="10">
        <v>331</v>
      </c>
      <c r="D11" s="10">
        <v>479</v>
      </c>
      <c r="E11" s="10">
        <v>810</v>
      </c>
      <c r="F11" s="10">
        <v>630</v>
      </c>
      <c r="G11" s="10">
        <v>919</v>
      </c>
      <c r="H11" s="10">
        <v>1549</v>
      </c>
      <c r="I11" s="10">
        <v>241</v>
      </c>
      <c r="J11" s="10">
        <v>346</v>
      </c>
      <c r="K11" s="10">
        <v>587</v>
      </c>
      <c r="L11" s="10">
        <v>521</v>
      </c>
      <c r="M11" s="10">
        <v>653</v>
      </c>
      <c r="N11" s="10">
        <v>1174</v>
      </c>
      <c r="O11" s="11">
        <f t="shared" ref="O11:Q11" si="3">IFERROR((L11-F11)/F11,"-")</f>
        <v>-0.17301587301587301</v>
      </c>
      <c r="P11" s="11">
        <f t="shared" si="3"/>
        <v>-0.28944504896626766</v>
      </c>
      <c r="Q11" s="11">
        <f t="shared" si="3"/>
        <v>-0.2420916720464816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">
      <c r="A12" s="1"/>
      <c r="B12" s="7" t="s">
        <v>11</v>
      </c>
      <c r="C12" s="7">
        <v>8602</v>
      </c>
      <c r="D12" s="7">
        <v>8653</v>
      </c>
      <c r="E12" s="7">
        <v>17255</v>
      </c>
      <c r="F12" s="7">
        <v>16952</v>
      </c>
      <c r="G12" s="7">
        <v>16960</v>
      </c>
      <c r="H12" s="7">
        <v>33912</v>
      </c>
      <c r="I12" s="7">
        <v>9728</v>
      </c>
      <c r="J12" s="7">
        <v>9328</v>
      </c>
      <c r="K12" s="7">
        <v>19056</v>
      </c>
      <c r="L12" s="7">
        <v>16799</v>
      </c>
      <c r="M12" s="7">
        <v>17637</v>
      </c>
      <c r="N12" s="7">
        <v>34436</v>
      </c>
      <c r="O12" s="8">
        <f t="shared" ref="O12:Q12" si="4">IFERROR((L12-F12)/F12,"-")</f>
        <v>-9.0254837187352527E-3</v>
      </c>
      <c r="P12" s="8">
        <f t="shared" si="4"/>
        <v>3.9917452830188681E-2</v>
      </c>
      <c r="Q12" s="8">
        <f t="shared" si="4"/>
        <v>1.5451757489974051E-2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">
      <c r="A13" s="1"/>
      <c r="B13" s="9" t="s">
        <v>12</v>
      </c>
      <c r="C13" s="10">
        <v>1558</v>
      </c>
      <c r="D13" s="10">
        <v>1641</v>
      </c>
      <c r="E13" s="10">
        <v>3199</v>
      </c>
      <c r="F13" s="10">
        <v>2907</v>
      </c>
      <c r="G13" s="10">
        <v>3065</v>
      </c>
      <c r="H13" s="10">
        <v>5972</v>
      </c>
      <c r="I13" s="10">
        <v>2099</v>
      </c>
      <c r="J13" s="10">
        <v>1675</v>
      </c>
      <c r="K13" s="10">
        <v>3774</v>
      </c>
      <c r="L13" s="10">
        <v>3410</v>
      </c>
      <c r="M13" s="10">
        <v>2893</v>
      </c>
      <c r="N13" s="10">
        <v>6303</v>
      </c>
      <c r="O13" s="11">
        <f t="shared" ref="O13:Q13" si="5">IFERROR((L13-F13)/F13,"-")</f>
        <v>0.17303061575507395</v>
      </c>
      <c r="P13" s="11">
        <f t="shared" si="5"/>
        <v>-5.6117455138662314E-2</v>
      </c>
      <c r="Q13" s="11">
        <f t="shared" si="5"/>
        <v>5.5425318151373075E-2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18" customHeight="1" x14ac:dyDescent="0.2">
      <c r="A14" s="1"/>
      <c r="B14" s="12" t="s">
        <v>13</v>
      </c>
      <c r="C14" s="44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5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">
      <c r="A15" s="1"/>
      <c r="B15" s="13" t="s">
        <v>14</v>
      </c>
      <c r="C15" s="7">
        <v>11687</v>
      </c>
      <c r="D15" s="7">
        <v>9588</v>
      </c>
      <c r="E15" s="7">
        <v>21275</v>
      </c>
      <c r="F15" s="7">
        <v>23733</v>
      </c>
      <c r="G15" s="7">
        <v>19551</v>
      </c>
      <c r="H15" s="7">
        <v>43284</v>
      </c>
      <c r="I15" s="7">
        <v>13542</v>
      </c>
      <c r="J15" s="7">
        <v>11772</v>
      </c>
      <c r="K15" s="7">
        <v>25314</v>
      </c>
      <c r="L15" s="7">
        <v>23172</v>
      </c>
      <c r="M15" s="7">
        <v>21230</v>
      </c>
      <c r="N15" s="7">
        <v>44402</v>
      </c>
      <c r="O15" s="8">
        <f t="shared" ref="O15:Q15" si="6">IFERROR((L15-F15)/F15,"-")</f>
        <v>-2.3637972443433193E-2</v>
      </c>
      <c r="P15" s="8">
        <f t="shared" si="6"/>
        <v>8.5877960206639042E-2</v>
      </c>
      <c r="Q15" s="8">
        <f t="shared" si="6"/>
        <v>2.5829405785047593E-2</v>
      </c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">
      <c r="A16" s="1"/>
      <c r="B16" s="13" t="s">
        <v>15</v>
      </c>
      <c r="C16" s="10">
        <v>2641</v>
      </c>
      <c r="D16" s="10">
        <v>5027</v>
      </c>
      <c r="E16" s="10">
        <v>7668</v>
      </c>
      <c r="F16" s="10">
        <v>4648</v>
      </c>
      <c r="G16" s="10">
        <v>10023</v>
      </c>
      <c r="H16" s="10">
        <v>14671</v>
      </c>
      <c r="I16" s="10">
        <v>2630</v>
      </c>
      <c r="J16" s="10">
        <v>3702</v>
      </c>
      <c r="K16" s="10">
        <v>6332</v>
      </c>
      <c r="L16" s="10">
        <v>4455</v>
      </c>
      <c r="M16" s="10">
        <v>7681</v>
      </c>
      <c r="N16" s="10">
        <v>12136</v>
      </c>
      <c r="O16" s="11">
        <f t="shared" ref="O16:Q16" si="7">IFERROR((L16-F16)/F16,"-")</f>
        <v>-4.1523235800344234E-2</v>
      </c>
      <c r="P16" s="11">
        <f t="shared" si="7"/>
        <v>-0.23366257607502744</v>
      </c>
      <c r="Q16" s="11">
        <f t="shared" si="7"/>
        <v>-0.17278985754208984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 x14ac:dyDescent="0.2">
      <c r="A17" s="1"/>
      <c r="B17" s="12" t="s">
        <v>16</v>
      </c>
      <c r="C17" s="26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8"/>
      <c r="R17" s="1"/>
      <c r="S17" s="1"/>
      <c r="T17" s="1"/>
      <c r="U17" s="1"/>
      <c r="V17" s="1"/>
      <c r="W17" s="1"/>
      <c r="X17" s="1"/>
      <c r="Y17" s="1"/>
      <c r="Z17" s="1"/>
    </row>
    <row r="18" spans="1:26" ht="10.5" customHeight="1" x14ac:dyDescent="0.2">
      <c r="A18" s="1"/>
      <c r="B18" s="13" t="s">
        <v>14</v>
      </c>
      <c r="C18" s="7">
        <v>1174</v>
      </c>
      <c r="D18" s="7">
        <v>1196</v>
      </c>
      <c r="E18" s="7">
        <v>2370</v>
      </c>
      <c r="F18" s="7">
        <v>2441</v>
      </c>
      <c r="G18" s="7">
        <v>2300</v>
      </c>
      <c r="H18" s="7">
        <v>4741</v>
      </c>
      <c r="I18" s="7">
        <v>1402</v>
      </c>
      <c r="J18" s="7">
        <v>1635</v>
      </c>
      <c r="K18" s="7">
        <v>3037</v>
      </c>
      <c r="L18" s="7">
        <v>2875</v>
      </c>
      <c r="M18" s="7">
        <v>2890</v>
      </c>
      <c r="N18" s="7">
        <v>5765</v>
      </c>
      <c r="O18" s="8">
        <f t="shared" ref="O18:Q18" si="8">IFERROR((L18-F18)/F18,"-")</f>
        <v>0.17779598525194593</v>
      </c>
      <c r="P18" s="8">
        <f t="shared" si="8"/>
        <v>0.2565217391304348</v>
      </c>
      <c r="Q18" s="8">
        <f t="shared" si="8"/>
        <v>0.21598818814596077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ht="10.5" customHeight="1" x14ac:dyDescent="0.2">
      <c r="A19" s="1"/>
      <c r="B19" s="13" t="s">
        <v>15</v>
      </c>
      <c r="C19" s="10">
        <v>269</v>
      </c>
      <c r="D19" s="10">
        <v>141</v>
      </c>
      <c r="E19" s="10">
        <v>410</v>
      </c>
      <c r="F19" s="10">
        <v>362</v>
      </c>
      <c r="G19" s="10">
        <v>210</v>
      </c>
      <c r="H19" s="10">
        <v>572</v>
      </c>
      <c r="I19" s="10">
        <v>144</v>
      </c>
      <c r="J19" s="10">
        <v>56</v>
      </c>
      <c r="K19" s="10">
        <v>200</v>
      </c>
      <c r="L19" s="10">
        <v>352</v>
      </c>
      <c r="M19" s="10">
        <v>349</v>
      </c>
      <c r="N19" s="10">
        <v>701</v>
      </c>
      <c r="O19" s="11">
        <f t="shared" ref="O19:Q19" si="9">IFERROR((L19-F19)/F19,"-")</f>
        <v>-2.7624309392265192E-2</v>
      </c>
      <c r="P19" s="11">
        <f t="shared" si="9"/>
        <v>0.66190476190476188</v>
      </c>
      <c r="Q19" s="11">
        <f t="shared" si="9"/>
        <v>0.22552447552447552</v>
      </c>
      <c r="R19" s="1"/>
      <c r="S19" s="1"/>
      <c r="T19" s="1"/>
      <c r="U19" s="1"/>
      <c r="V19" s="1"/>
      <c r="W19" s="1"/>
      <c r="X19" s="1"/>
      <c r="Y19" s="1"/>
      <c r="Z19" s="1"/>
    </row>
    <row r="20" spans="1:26" ht="18" customHeight="1" x14ac:dyDescent="0.2">
      <c r="A20" s="1"/>
      <c r="B20" s="12" t="s">
        <v>17</v>
      </c>
      <c r="C20" s="26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8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">
      <c r="A21" s="1"/>
      <c r="B21" s="13" t="s">
        <v>14</v>
      </c>
      <c r="C21" s="14">
        <f t="shared" ref="C21:N21" si="10">SUM(C15+C18)</f>
        <v>12861</v>
      </c>
      <c r="D21" s="14">
        <f t="shared" si="10"/>
        <v>10784</v>
      </c>
      <c r="E21" s="14">
        <f t="shared" si="10"/>
        <v>23645</v>
      </c>
      <c r="F21" s="14">
        <f t="shared" si="10"/>
        <v>26174</v>
      </c>
      <c r="G21" s="14">
        <f t="shared" si="10"/>
        <v>21851</v>
      </c>
      <c r="H21" s="14">
        <f t="shared" si="10"/>
        <v>48025</v>
      </c>
      <c r="I21" s="14">
        <f t="shared" si="10"/>
        <v>14944</v>
      </c>
      <c r="J21" s="14">
        <f t="shared" si="10"/>
        <v>13407</v>
      </c>
      <c r="K21" s="14">
        <f t="shared" si="10"/>
        <v>28351</v>
      </c>
      <c r="L21" s="14">
        <f t="shared" si="10"/>
        <v>26047</v>
      </c>
      <c r="M21" s="14">
        <f t="shared" si="10"/>
        <v>24120</v>
      </c>
      <c r="N21" s="14">
        <f t="shared" si="10"/>
        <v>50167</v>
      </c>
      <c r="O21" s="8">
        <f t="shared" ref="O21:Q21" si="11">IFERROR((L21-F21)/F21,"-")</f>
        <v>-4.8521433483609691E-3</v>
      </c>
      <c r="P21" s="8">
        <f t="shared" si="11"/>
        <v>0.10383964120635211</v>
      </c>
      <c r="Q21" s="8">
        <f t="shared" si="11"/>
        <v>4.4601769911504427E-2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">
      <c r="A22" s="1"/>
      <c r="B22" s="13" t="s">
        <v>15</v>
      </c>
      <c r="C22" s="15">
        <f t="shared" ref="C22:N22" si="12">SUM(C16+C19)</f>
        <v>2910</v>
      </c>
      <c r="D22" s="15">
        <f t="shared" si="12"/>
        <v>5168</v>
      </c>
      <c r="E22" s="15">
        <f t="shared" si="12"/>
        <v>8078</v>
      </c>
      <c r="F22" s="15">
        <f t="shared" si="12"/>
        <v>5010</v>
      </c>
      <c r="G22" s="15">
        <f t="shared" si="12"/>
        <v>10233</v>
      </c>
      <c r="H22" s="15">
        <f t="shared" si="12"/>
        <v>15243</v>
      </c>
      <c r="I22" s="15">
        <f t="shared" si="12"/>
        <v>2774</v>
      </c>
      <c r="J22" s="15">
        <f t="shared" si="12"/>
        <v>3758</v>
      </c>
      <c r="K22" s="15">
        <f t="shared" si="12"/>
        <v>6532</v>
      </c>
      <c r="L22" s="15">
        <f t="shared" si="12"/>
        <v>4807</v>
      </c>
      <c r="M22" s="15">
        <f t="shared" si="12"/>
        <v>8030</v>
      </c>
      <c r="N22" s="15">
        <f t="shared" si="12"/>
        <v>12837</v>
      </c>
      <c r="O22" s="11">
        <f t="shared" ref="O22:Q22" si="13">IFERROR((L22-F22)/F22,"-")</f>
        <v>-4.0518962075848305E-2</v>
      </c>
      <c r="P22" s="11">
        <f t="shared" si="13"/>
        <v>-0.21528388546858204</v>
      </c>
      <c r="Q22" s="11">
        <f t="shared" si="13"/>
        <v>-0.1578429443023027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ht="17.25" customHeight="1" x14ac:dyDescent="0.2">
      <c r="A23" s="1"/>
      <c r="B23" s="16" t="s">
        <v>18</v>
      </c>
      <c r="C23" s="17">
        <v>26427.100000143051</v>
      </c>
      <c r="D23" s="17">
        <v>26844.949999809265</v>
      </c>
      <c r="E23" s="17">
        <v>53272.049999952316</v>
      </c>
      <c r="F23" s="17">
        <v>51973.000001430511</v>
      </c>
      <c r="G23" s="17">
        <v>53229.200000286102</v>
      </c>
      <c r="H23" s="17">
        <v>105202.20000171661</v>
      </c>
      <c r="I23" s="17">
        <v>29997.200000047684</v>
      </c>
      <c r="J23" s="17">
        <v>28580.750000476837</v>
      </c>
      <c r="K23" s="17">
        <v>58577.950000524521</v>
      </c>
      <c r="L23" s="17">
        <v>51846.599999427795</v>
      </c>
      <c r="M23" s="17">
        <v>53402.399999856949</v>
      </c>
      <c r="N23" s="17">
        <v>105248.99999928474</v>
      </c>
      <c r="O23" s="6">
        <f t="shared" ref="O23:Q23" si="14">IFERROR((L23-F23)/F23,"-")</f>
        <v>-2.4320320550908553E-3</v>
      </c>
      <c r="P23" s="6">
        <f t="shared" si="14"/>
        <v>3.2538531401921432E-3</v>
      </c>
      <c r="Q23" s="6">
        <f t="shared" si="14"/>
        <v>4.448575939226256E-4</v>
      </c>
      <c r="R23" s="1"/>
      <c r="S23" s="1"/>
      <c r="T23" s="1"/>
      <c r="U23" s="1"/>
      <c r="V23" s="1"/>
      <c r="W23" s="1"/>
      <c r="X23" s="1"/>
      <c r="Y23" s="1"/>
      <c r="Z23" s="1"/>
    </row>
    <row r="24" spans="1:26" ht="18" customHeight="1" x14ac:dyDescent="0.2">
      <c r="A24" s="1"/>
      <c r="B24" s="18" t="s">
        <v>19</v>
      </c>
      <c r="C24" s="5">
        <f t="shared" ref="C24:N24" si="15">SUM(C25:C26)</f>
        <v>292027.99291103875</v>
      </c>
      <c r="D24" s="5">
        <f t="shared" si="15"/>
        <v>269838.46761520283</v>
      </c>
      <c r="E24" s="5">
        <f t="shared" si="15"/>
        <v>561866.46052624146</v>
      </c>
      <c r="F24" s="5">
        <f t="shared" si="15"/>
        <v>595767.74360363139</v>
      </c>
      <c r="G24" s="5">
        <f t="shared" si="15"/>
        <v>549362.51938911329</v>
      </c>
      <c r="H24" s="5">
        <f t="shared" si="15"/>
        <v>1145130.2629927446</v>
      </c>
      <c r="I24" s="5">
        <f t="shared" si="15"/>
        <v>348846.89199999999</v>
      </c>
      <c r="J24" s="5">
        <f t="shared" si="15"/>
        <v>328713.27399999992</v>
      </c>
      <c r="K24" s="5">
        <f t="shared" si="15"/>
        <v>677560.16599999997</v>
      </c>
      <c r="L24" s="5">
        <f t="shared" si="15"/>
        <v>608280.93000000005</v>
      </c>
      <c r="M24" s="5">
        <f t="shared" si="15"/>
        <v>598202.21200000006</v>
      </c>
      <c r="N24" s="5">
        <f t="shared" si="15"/>
        <v>1206483.1420000002</v>
      </c>
      <c r="O24" s="6">
        <f t="shared" ref="O24:Q24" si="16">IFERROR((L24-F24)/F24,"-")</f>
        <v>2.1003464069202404E-2</v>
      </c>
      <c r="P24" s="6">
        <f t="shared" si="16"/>
        <v>8.8902484037673535E-2</v>
      </c>
      <c r="Q24" s="6">
        <f t="shared" si="16"/>
        <v>5.3577205135521236E-2</v>
      </c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">
      <c r="A25" s="1"/>
      <c r="B25" s="19" t="s">
        <v>20</v>
      </c>
      <c r="C25" s="10">
        <v>55390.757000000005</v>
      </c>
      <c r="D25" s="10">
        <v>56117.270000000004</v>
      </c>
      <c r="E25" s="10">
        <v>111508.027</v>
      </c>
      <c r="F25" s="10">
        <v>108790.68899999995</v>
      </c>
      <c r="G25" s="10">
        <v>111428.89000000001</v>
      </c>
      <c r="H25" s="10">
        <v>220219.579</v>
      </c>
      <c r="I25" s="10">
        <v>63154.29399999998</v>
      </c>
      <c r="J25" s="10">
        <v>59724.127</v>
      </c>
      <c r="K25" s="10">
        <v>122878.421</v>
      </c>
      <c r="L25" s="10">
        <v>109497.37799999998</v>
      </c>
      <c r="M25" s="10">
        <v>112015.69100000001</v>
      </c>
      <c r="N25" s="10">
        <v>221513.06900000005</v>
      </c>
      <c r="O25" s="11">
        <f t="shared" ref="O25:Q25" si="17">IFERROR((L25-F25)/F25,"-")</f>
        <v>6.4958592182464059E-3</v>
      </c>
      <c r="P25" s="11">
        <f t="shared" si="17"/>
        <v>5.2661477647313196E-3</v>
      </c>
      <c r="Q25" s="11">
        <f t="shared" si="17"/>
        <v>5.873637602404321E-3</v>
      </c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">
      <c r="A26" s="1"/>
      <c r="B26" s="19" t="s">
        <v>21</v>
      </c>
      <c r="C26" s="10">
        <v>236637.23591103873</v>
      </c>
      <c r="D26" s="10">
        <v>213721.19761520284</v>
      </c>
      <c r="E26" s="10">
        <v>450358.43352624151</v>
      </c>
      <c r="F26" s="10">
        <v>486977.05460363149</v>
      </c>
      <c r="G26" s="10">
        <v>437933.62938911328</v>
      </c>
      <c r="H26" s="10">
        <v>924910.68399274466</v>
      </c>
      <c r="I26" s="10">
        <v>285692.598</v>
      </c>
      <c r="J26" s="10">
        <v>268989.14699999994</v>
      </c>
      <c r="K26" s="10">
        <v>554681.745</v>
      </c>
      <c r="L26" s="10">
        <v>498783.55200000008</v>
      </c>
      <c r="M26" s="10">
        <v>486186.52100000001</v>
      </c>
      <c r="N26" s="10">
        <v>984970.07300000021</v>
      </c>
      <c r="O26" s="11">
        <f t="shared" ref="O26:Q26" si="18">IFERROR((L26-F26)/F26,"-")</f>
        <v>2.424446343981922E-2</v>
      </c>
      <c r="P26" s="11">
        <f t="shared" si="18"/>
        <v>0.11018311536886566</v>
      </c>
      <c r="Q26" s="11">
        <f t="shared" si="18"/>
        <v>6.4935339213496077E-2</v>
      </c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">
      <c r="A27" s="1"/>
      <c r="B27" s="12" t="s">
        <v>22</v>
      </c>
      <c r="C27" s="29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8"/>
      <c r="R27" s="1"/>
      <c r="S27" s="1"/>
      <c r="T27" s="1"/>
      <c r="U27" s="1"/>
      <c r="V27" s="1"/>
      <c r="W27" s="1"/>
      <c r="X27" s="1"/>
      <c r="Y27" s="1"/>
      <c r="Z27" s="1"/>
    </row>
    <row r="28" spans="1:26" ht="18" customHeight="1" x14ac:dyDescent="0.2">
      <c r="A28" s="1"/>
      <c r="B28" s="4" t="s">
        <v>23</v>
      </c>
      <c r="C28" s="5">
        <f t="shared" ref="C28:N28" si="19">SUM(C29:C30)</f>
        <v>14559</v>
      </c>
      <c r="D28" s="5">
        <f t="shared" si="19"/>
        <v>14626</v>
      </c>
      <c r="E28" s="5">
        <f t="shared" si="19"/>
        <v>29185</v>
      </c>
      <c r="F28" s="5">
        <f t="shared" si="19"/>
        <v>29070</v>
      </c>
      <c r="G28" s="5">
        <f t="shared" si="19"/>
        <v>29644</v>
      </c>
      <c r="H28" s="5">
        <f t="shared" si="19"/>
        <v>58714</v>
      </c>
      <c r="I28" s="5">
        <f t="shared" si="19"/>
        <v>16430</v>
      </c>
      <c r="J28" s="5">
        <f t="shared" si="19"/>
        <v>15775</v>
      </c>
      <c r="K28" s="5">
        <f t="shared" si="19"/>
        <v>32205</v>
      </c>
      <c r="L28" s="5">
        <f t="shared" si="19"/>
        <v>28523</v>
      </c>
      <c r="M28" s="5">
        <f t="shared" si="19"/>
        <v>29684</v>
      </c>
      <c r="N28" s="5">
        <f t="shared" si="19"/>
        <v>58207</v>
      </c>
      <c r="O28" s="6">
        <f t="shared" ref="O28:Q28" si="20">IFERROR((L28-F28)/F28,"-")</f>
        <v>-1.8816649466804267E-2</v>
      </c>
      <c r="P28" s="6">
        <f t="shared" si="20"/>
        <v>1.349345567399811E-3</v>
      </c>
      <c r="Q28" s="6">
        <f t="shared" si="20"/>
        <v>-8.6350785161971588E-3</v>
      </c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">
      <c r="A29" s="1"/>
      <c r="B29" s="9" t="s">
        <v>24</v>
      </c>
      <c r="C29" s="7">
        <v>3964</v>
      </c>
      <c r="D29" s="7">
        <v>4100</v>
      </c>
      <c r="E29" s="7">
        <v>8064</v>
      </c>
      <c r="F29" s="7">
        <v>7831</v>
      </c>
      <c r="G29" s="7">
        <v>7671</v>
      </c>
      <c r="H29" s="7">
        <v>15502</v>
      </c>
      <c r="I29" s="7">
        <v>4125</v>
      </c>
      <c r="J29" s="7">
        <v>3591</v>
      </c>
      <c r="K29" s="7">
        <v>7716</v>
      </c>
      <c r="L29" s="7">
        <v>7295</v>
      </c>
      <c r="M29" s="7">
        <v>6343</v>
      </c>
      <c r="N29" s="7">
        <v>13638</v>
      </c>
      <c r="O29" s="8">
        <f t="shared" ref="O29:Q29" si="21">IFERROR((L29-F29)/F29,"-")</f>
        <v>-6.8445920061294852E-2</v>
      </c>
      <c r="P29" s="8">
        <f t="shared" si="21"/>
        <v>-0.17311954112892713</v>
      </c>
      <c r="Q29" s="8">
        <f t="shared" si="21"/>
        <v>-0.12024254934847116</v>
      </c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">
      <c r="A30" s="1"/>
      <c r="B30" s="9" t="s">
        <v>25</v>
      </c>
      <c r="C30" s="7">
        <v>10595</v>
      </c>
      <c r="D30" s="7">
        <v>10526</v>
      </c>
      <c r="E30" s="7">
        <v>21121</v>
      </c>
      <c r="F30" s="7">
        <v>21239</v>
      </c>
      <c r="G30" s="7">
        <v>21973</v>
      </c>
      <c r="H30" s="7">
        <v>43212</v>
      </c>
      <c r="I30" s="7">
        <v>12305</v>
      </c>
      <c r="J30" s="7">
        <v>12184</v>
      </c>
      <c r="K30" s="7">
        <v>24489</v>
      </c>
      <c r="L30" s="7">
        <v>21228</v>
      </c>
      <c r="M30" s="7">
        <v>23341</v>
      </c>
      <c r="N30" s="7">
        <v>44569</v>
      </c>
      <c r="O30" s="8">
        <f t="shared" ref="O30:Q30" si="22">IFERROR((L30-F30)/F30,"-")</f>
        <v>-5.1791515608079475E-4</v>
      </c>
      <c r="P30" s="8">
        <f t="shared" si="22"/>
        <v>6.2258226004642057E-2</v>
      </c>
      <c r="Q30" s="8">
        <f t="shared" si="22"/>
        <v>3.1403313894288624E-2</v>
      </c>
      <c r="R30" s="1"/>
      <c r="S30" s="1"/>
      <c r="T30" s="1"/>
      <c r="U30" s="1"/>
      <c r="V30" s="1"/>
      <c r="W30" s="1"/>
      <c r="X30" s="1"/>
      <c r="Y30" s="1"/>
      <c r="Z30" s="1"/>
    </row>
    <row r="31" spans="1:26" ht="18" customHeight="1" x14ac:dyDescent="0.2">
      <c r="A31" s="1"/>
      <c r="B31" s="16" t="s">
        <v>26</v>
      </c>
      <c r="C31" s="20">
        <v>1212</v>
      </c>
      <c r="D31" s="20">
        <v>1326</v>
      </c>
      <c r="E31" s="20">
        <v>2538</v>
      </c>
      <c r="F31" s="20">
        <v>2114</v>
      </c>
      <c r="G31" s="20">
        <v>2440</v>
      </c>
      <c r="H31" s="20">
        <v>4554</v>
      </c>
      <c r="I31" s="20">
        <v>1280</v>
      </c>
      <c r="J31" s="20">
        <v>1390</v>
      </c>
      <c r="K31" s="20">
        <v>2670</v>
      </c>
      <c r="L31" s="20">
        <v>2323</v>
      </c>
      <c r="M31" s="20">
        <v>2466</v>
      </c>
      <c r="N31" s="20">
        <v>4789</v>
      </c>
      <c r="O31" s="6">
        <f t="shared" ref="O31:Q31" si="23">IFERROR((L31-F31)/F31,"-")</f>
        <v>9.8864711447492898E-2</v>
      </c>
      <c r="P31" s="6">
        <f t="shared" si="23"/>
        <v>1.0655737704918032E-2</v>
      </c>
      <c r="Q31" s="6">
        <f t="shared" si="23"/>
        <v>5.160298638559508E-2</v>
      </c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5">
    <mergeCell ref="B2:Q2"/>
    <mergeCell ref="B3:Q3"/>
    <mergeCell ref="C17:Q17"/>
    <mergeCell ref="C20:Q20"/>
    <mergeCell ref="C27:Q27"/>
    <mergeCell ref="B5:B7"/>
    <mergeCell ref="C5:H5"/>
    <mergeCell ref="I5:N5"/>
    <mergeCell ref="O5:Q6"/>
    <mergeCell ref="C6:E6"/>
    <mergeCell ref="F6:H6"/>
    <mergeCell ref="I6:K6"/>
    <mergeCell ref="L6:N6"/>
    <mergeCell ref="C8:Q8"/>
    <mergeCell ref="C14:Q14"/>
  </mergeCells>
  <printOptions horizontalCentered="1"/>
  <pageMargins left="0.51181102362204722" right="0.51181102362204722" top="1.5354330708661419" bottom="0.55118110236220474" header="0.19685039370078741" footer="0"/>
  <pageSetup paperSize="9" scale="87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sheet_1</vt:lpstr>
      <vt:lpstr>sheet_1!Área_de_Impressão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Nelson Silva</cp:lastModifiedBy>
  <cp:lastPrinted>2025-04-23T14:47:45Z</cp:lastPrinted>
  <dcterms:created xsi:type="dcterms:W3CDTF">2010-03-23T10:34:53Z</dcterms:created>
  <dcterms:modified xsi:type="dcterms:W3CDTF">2025-04-23T14:51:03Z</dcterms:modified>
</cp:coreProperties>
</file>