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0"/>
  </bookViews>
  <sheets>
    <sheet name="dezembro" sheetId="1" r:id="rId1"/>
  </sheets>
  <definedNames>
    <definedName name="_xlfn.IFERROR" hidden="1">#NAME?</definedName>
    <definedName name="_xlnm.Print_Area" localSheetId="0">'dezembro'!$A$1:$J$29</definedName>
  </definedNames>
  <calcPr fullCalcOnLoad="1"/>
</workbook>
</file>

<file path=xl/sharedStrings.xml><?xml version="1.0" encoding="utf-8"?>
<sst xmlns="http://schemas.openxmlformats.org/spreadsheetml/2006/main" count="35" uniqueCount="28">
  <si>
    <t>Unidades RO/ RO</t>
  </si>
  <si>
    <t>Variação Acumulada</t>
  </si>
  <si>
    <t>Carga</t>
  </si>
  <si>
    <t>Descarga</t>
  </si>
  <si>
    <t>Total</t>
  </si>
  <si>
    <t>MOVIMENTO GERAL</t>
  </si>
  <si>
    <t xml:space="preserve">   Nº Unidades</t>
  </si>
  <si>
    <t xml:space="preserve">      C/ auto-propulsão</t>
  </si>
  <si>
    <t xml:space="preserve">      S/ auto-propulsão</t>
  </si>
  <si>
    <t xml:space="preserve">   Toneladas</t>
  </si>
  <si>
    <t xml:space="preserve">         Tara</t>
  </si>
  <si>
    <t xml:space="preserve">         Conteúdo</t>
  </si>
  <si>
    <t>MOV. DE CONTENTORES EM RO/RO</t>
  </si>
  <si>
    <t xml:space="preserve">   Nº de contentores</t>
  </si>
  <si>
    <t xml:space="preserve">         Cheios</t>
  </si>
  <si>
    <t xml:space="preserve">         Vazios</t>
  </si>
  <si>
    <t xml:space="preserve">   TEU</t>
  </si>
  <si>
    <t>Porto de Leixões</t>
  </si>
  <si>
    <t>Movimento de Unidades em Tráfego Roll-On/ Roll-Off</t>
  </si>
  <si>
    <t>Autocarros de passageiros</t>
  </si>
  <si>
    <t>Merc.em veíc.rod.aut.e c/ reb.</t>
  </si>
  <si>
    <t>Veíc. automóveis  import/export</t>
  </si>
  <si>
    <t>Unid. de auto-propulsão, n/d</t>
  </si>
  <si>
    <t>Merc. em reboques rodov.</t>
  </si>
  <si>
    <t>Merc.em vag., mafis e batelões</t>
  </si>
  <si>
    <t>Tara</t>
  </si>
  <si>
    <t>Conteúdo</t>
  </si>
  <si>
    <t>JANEIRO / DEZEMBRO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</si>
</sst>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\ ###\ ###;#\ ###\ ###;0"/>
  </numFmts>
  <fonts count="42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4"/>
      <color indexed="18"/>
      <name val="Tahoma"/>
      <family val="2"/>
    </font>
    <font>
      <b/>
      <sz val="12"/>
      <color indexed="18"/>
      <name val="Tahoma"/>
      <family val="2"/>
    </font>
    <font>
      <b/>
      <sz val="9"/>
      <color indexed="9"/>
      <name val="Tahoma"/>
      <family val="2"/>
    </font>
    <font>
      <b/>
      <sz val="9"/>
      <color indexed="1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8"/>
      </bottom>
    </border>
    <border>
      <left style="thin">
        <color indexed="31"/>
      </left>
      <right style="thin">
        <color indexed="31"/>
      </right>
      <top>
        <color indexed="8"/>
      </top>
      <bottom>
        <color indexed="8"/>
      </bottom>
    </border>
    <border>
      <left style="thin">
        <color indexed="31"/>
      </left>
      <right>
        <color indexed="8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6" fillId="20" borderId="7" applyNumberFormat="0" applyAlignment="0" applyProtection="0"/>
    <xf numFmtId="17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3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left" vertical="center"/>
    </xf>
    <xf numFmtId="49" fontId="6" fillId="33" borderId="13" xfId="0" applyNumberFormat="1" applyFont="1" applyFill="1" applyBorder="1" applyAlignment="1">
      <alignment horizontal="left" vertical="center"/>
    </xf>
    <xf numFmtId="174" fontId="6" fillId="33" borderId="13" xfId="0" applyNumberFormat="1" applyFont="1" applyFill="1" applyBorder="1" applyAlignment="1">
      <alignment horizontal="right" vertical="center"/>
    </xf>
    <xf numFmtId="9" fontId="6" fillId="33" borderId="13" xfId="52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49" fontId="7" fillId="33" borderId="13" xfId="0" applyNumberFormat="1" applyFont="1" applyFill="1" applyBorder="1" applyAlignment="1">
      <alignment horizontal="left" vertical="center" indent="3"/>
    </xf>
    <xf numFmtId="174" fontId="7" fillId="33" borderId="13" xfId="0" applyNumberFormat="1" applyFont="1" applyFill="1" applyBorder="1" applyAlignment="1">
      <alignment horizontal="right" vertical="center"/>
    </xf>
    <xf numFmtId="9" fontId="7" fillId="33" borderId="13" xfId="52" applyFont="1" applyFill="1" applyBorder="1" applyAlignment="1">
      <alignment horizontal="right" vertical="center"/>
    </xf>
    <xf numFmtId="49" fontId="7" fillId="33" borderId="13" xfId="0" applyNumberFormat="1" applyFont="1" applyFill="1" applyBorder="1" applyAlignment="1">
      <alignment horizontal="left" vertical="center" wrapText="1" indent="3"/>
    </xf>
    <xf numFmtId="49" fontId="7" fillId="33" borderId="13" xfId="0" applyNumberFormat="1" applyFont="1" applyFill="1" applyBorder="1" applyAlignment="1">
      <alignment horizontal="left" vertical="center" indent="2"/>
    </xf>
    <xf numFmtId="174" fontId="6" fillId="33" borderId="14" xfId="0" applyNumberFormat="1" applyFont="1" applyFill="1" applyBorder="1" applyAlignment="1">
      <alignment horizontal="right" vertical="center"/>
    </xf>
    <xf numFmtId="9" fontId="6" fillId="33" borderId="14" xfId="52" applyFont="1" applyFill="1" applyBorder="1" applyAlignment="1">
      <alignment horizontal="right" vertical="center"/>
    </xf>
    <xf numFmtId="49" fontId="7" fillId="33" borderId="13" xfId="0" applyNumberFormat="1" applyFont="1" applyFill="1" applyBorder="1" applyAlignment="1">
      <alignment horizontal="left" vertical="center"/>
    </xf>
    <xf numFmtId="1" fontId="5" fillId="34" borderId="14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zoomScale="85" zoomScaleNormal="85" zoomScalePageLayoutView="0" workbookViewId="0" topLeftCell="A1">
      <selection activeCell="M20" sqref="M20"/>
    </sheetView>
  </sheetViews>
  <sheetFormatPr defaultColWidth="9.140625" defaultRowHeight="12.75"/>
  <cols>
    <col min="1" max="1" width="39.28125" style="0" customWidth="1"/>
    <col min="2" max="7" width="12.8515625" style="0" customWidth="1"/>
    <col min="8" max="10" width="8.140625" style="0" customWidth="1"/>
  </cols>
  <sheetData>
    <row r="1" s="1" customFormat="1" ht="6.75" customHeight="1"/>
    <row r="2" spans="1:10" s="1" customFormat="1" ht="19.5" customHeight="1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20.2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</row>
    <row r="4" s="1" customFormat="1" ht="11.25" customHeight="1"/>
    <row r="5" spans="1:10" s="1" customFormat="1" ht="18" customHeight="1">
      <c r="A5" s="2"/>
      <c r="B5" s="17">
        <v>2019</v>
      </c>
      <c r="C5" s="17"/>
      <c r="D5" s="17"/>
      <c r="E5" s="17">
        <v>2020</v>
      </c>
      <c r="F5" s="17"/>
      <c r="G5" s="17"/>
      <c r="H5" s="18" t="str">
        <f>B5&amp;" "&amp;"/"&amp;" "&amp;E5</f>
        <v>2019 / 2020</v>
      </c>
      <c r="I5" s="18"/>
      <c r="J5" s="18"/>
    </row>
    <row r="6" spans="1:10" s="1" customFormat="1" ht="18" customHeight="1">
      <c r="A6" s="3" t="s">
        <v>0</v>
      </c>
      <c r="B6" s="19" t="s">
        <v>27</v>
      </c>
      <c r="C6" s="19"/>
      <c r="D6" s="19"/>
      <c r="E6" s="19" t="str">
        <f>B6</f>
        <v>JANEIRO / DEZEMBRO</v>
      </c>
      <c r="F6" s="19"/>
      <c r="G6" s="19"/>
      <c r="H6" s="21" t="s">
        <v>1</v>
      </c>
      <c r="I6" s="21"/>
      <c r="J6" s="21"/>
    </row>
    <row r="7" spans="1:10" s="1" customFormat="1" ht="1.5" customHeight="1">
      <c r="A7" s="20"/>
      <c r="B7" s="21" t="s">
        <v>2</v>
      </c>
      <c r="C7" s="21" t="s">
        <v>3</v>
      </c>
      <c r="D7" s="21" t="s">
        <v>4</v>
      </c>
      <c r="E7" s="21" t="s">
        <v>2</v>
      </c>
      <c r="F7" s="21" t="s">
        <v>3</v>
      </c>
      <c r="G7" s="21" t="s">
        <v>4</v>
      </c>
      <c r="H7" s="21" t="s">
        <v>2</v>
      </c>
      <c r="I7" s="21" t="s">
        <v>3</v>
      </c>
      <c r="J7" s="21" t="s">
        <v>4</v>
      </c>
    </row>
    <row r="8" spans="1:10" s="1" customFormat="1" ht="18" customHeight="1">
      <c r="A8" s="20"/>
      <c r="B8" s="21"/>
      <c r="C8" s="21"/>
      <c r="D8" s="21"/>
      <c r="E8" s="21"/>
      <c r="F8" s="21"/>
      <c r="G8" s="21"/>
      <c r="H8" s="21"/>
      <c r="I8" s="21"/>
      <c r="J8" s="21"/>
    </row>
    <row r="9" spans="1:10" s="1" customFormat="1" ht="18" customHeight="1">
      <c r="A9" s="4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1" customFormat="1" ht="18" customHeight="1">
      <c r="A10" s="5" t="s">
        <v>6</v>
      </c>
      <c r="B10" s="6">
        <f aca="true" t="shared" si="0" ref="B10:G10">B11+B16</f>
        <v>11627</v>
      </c>
      <c r="C10" s="6">
        <f t="shared" si="0"/>
        <v>13575</v>
      </c>
      <c r="D10" s="6">
        <f t="shared" si="0"/>
        <v>25202</v>
      </c>
      <c r="E10" s="6">
        <f t="shared" si="0"/>
        <v>12478</v>
      </c>
      <c r="F10" s="6">
        <f t="shared" si="0"/>
        <v>13908</v>
      </c>
      <c r="G10" s="6">
        <f t="shared" si="0"/>
        <v>26386</v>
      </c>
      <c r="H10" s="7">
        <f>_xlfn.IFERROR(E10/B10-1," - ")</f>
        <v>0.0731917089532983</v>
      </c>
      <c r="I10" s="7">
        <f>_xlfn.IFERROR(F10/C10-1," - ")</f>
        <v>0.024530386740331478</v>
      </c>
      <c r="J10" s="7">
        <f>_xlfn.IFERROR(G10/D10-1," - ")</f>
        <v>0.04698039838108081</v>
      </c>
    </row>
    <row r="11" spans="1:10" s="1" customFormat="1" ht="18" customHeight="1">
      <c r="A11" s="5" t="s">
        <v>7</v>
      </c>
      <c r="B11" s="6">
        <f aca="true" t="shared" si="1" ref="B11:G11">SUM(B12:B15)</f>
        <v>1169</v>
      </c>
      <c r="C11" s="8">
        <f t="shared" si="1"/>
        <v>2255</v>
      </c>
      <c r="D11" s="6">
        <f t="shared" si="1"/>
        <v>3424</v>
      </c>
      <c r="E11" s="6">
        <f t="shared" si="1"/>
        <v>1658</v>
      </c>
      <c r="F11" s="6">
        <f t="shared" si="1"/>
        <v>2244</v>
      </c>
      <c r="G11" s="6">
        <f t="shared" si="1"/>
        <v>3902</v>
      </c>
      <c r="H11" s="7">
        <f aca="true" t="shared" si="2" ref="H11:H21">_xlfn.IFERROR(E11/B11-1," - ")</f>
        <v>0.41830624465355015</v>
      </c>
      <c r="I11" s="7">
        <f aca="true" t="shared" si="3" ref="I11:I21">_xlfn.IFERROR(F11/C11-1," - ")</f>
        <v>-0.004878048780487809</v>
      </c>
      <c r="J11" s="7">
        <f aca="true" t="shared" si="4" ref="J11:J21">_xlfn.IFERROR(G11/D11-1," - ")</f>
        <v>0.13960280373831768</v>
      </c>
    </row>
    <row r="12" spans="1:10" s="1" customFormat="1" ht="15" customHeight="1">
      <c r="A12" s="9" t="s">
        <v>20</v>
      </c>
      <c r="B12" s="10">
        <v>1066</v>
      </c>
      <c r="C12" s="10">
        <v>1654</v>
      </c>
      <c r="D12" s="10">
        <v>2720</v>
      </c>
      <c r="E12" s="10">
        <v>1418</v>
      </c>
      <c r="F12" s="10">
        <v>1522</v>
      </c>
      <c r="G12" s="10">
        <v>2940</v>
      </c>
      <c r="H12" s="11">
        <f t="shared" si="2"/>
        <v>0.3302063789868668</v>
      </c>
      <c r="I12" s="11">
        <f t="shared" si="3"/>
        <v>-0.07980652962515111</v>
      </c>
      <c r="J12" s="11">
        <f t="shared" si="4"/>
        <v>0.0808823529411764</v>
      </c>
    </row>
    <row r="13" spans="1:10" s="1" customFormat="1" ht="15" customHeight="1">
      <c r="A13" s="9" t="s">
        <v>19</v>
      </c>
      <c r="B13" s="10"/>
      <c r="C13" s="10">
        <v>45</v>
      </c>
      <c r="D13" s="10">
        <v>45</v>
      </c>
      <c r="E13" s="10">
        <v>16</v>
      </c>
      <c r="F13" s="10">
        <v>46</v>
      </c>
      <c r="G13" s="10">
        <v>62</v>
      </c>
      <c r="H13" s="11" t="str">
        <f t="shared" si="2"/>
        <v> - </v>
      </c>
      <c r="I13" s="11">
        <f t="shared" si="3"/>
        <v>0.022222222222222143</v>
      </c>
      <c r="J13" s="11">
        <f t="shared" si="4"/>
        <v>0.37777777777777777</v>
      </c>
    </row>
    <row r="14" spans="1:10" s="1" customFormat="1" ht="15" customHeight="1">
      <c r="A14" s="9" t="s">
        <v>21</v>
      </c>
      <c r="B14" s="10">
        <v>22</v>
      </c>
      <c r="C14" s="10">
        <v>123</v>
      </c>
      <c r="D14" s="10">
        <v>145</v>
      </c>
      <c r="E14" s="10">
        <v>85</v>
      </c>
      <c r="F14" s="10">
        <v>195</v>
      </c>
      <c r="G14" s="10">
        <v>280</v>
      </c>
      <c r="H14" s="11">
        <f t="shared" si="2"/>
        <v>2.8636363636363638</v>
      </c>
      <c r="I14" s="11">
        <f t="shared" si="3"/>
        <v>0.5853658536585367</v>
      </c>
      <c r="J14" s="11">
        <f t="shared" si="4"/>
        <v>0.9310344827586208</v>
      </c>
    </row>
    <row r="15" spans="1:10" s="1" customFormat="1" ht="15" customHeight="1">
      <c r="A15" s="9" t="s">
        <v>22</v>
      </c>
      <c r="B15" s="10">
        <v>81</v>
      </c>
      <c r="C15" s="10">
        <v>433</v>
      </c>
      <c r="D15" s="10">
        <v>514</v>
      </c>
      <c r="E15" s="10">
        <v>139</v>
      </c>
      <c r="F15" s="10">
        <v>481</v>
      </c>
      <c r="G15" s="10">
        <v>620</v>
      </c>
      <c r="H15" s="11">
        <f t="shared" si="2"/>
        <v>0.7160493827160495</v>
      </c>
      <c r="I15" s="11">
        <f t="shared" si="3"/>
        <v>0.11085450346420322</v>
      </c>
      <c r="J15" s="11">
        <f t="shared" si="4"/>
        <v>0.20622568093385207</v>
      </c>
    </row>
    <row r="16" spans="1:10" s="1" customFormat="1" ht="18" customHeight="1">
      <c r="A16" s="5" t="s">
        <v>8</v>
      </c>
      <c r="B16" s="6">
        <f aca="true" t="shared" si="5" ref="B16:G16">SUM(B17:B18)</f>
        <v>10458</v>
      </c>
      <c r="C16" s="6">
        <f t="shared" si="5"/>
        <v>11320</v>
      </c>
      <c r="D16" s="6">
        <f t="shared" si="5"/>
        <v>21778</v>
      </c>
      <c r="E16" s="6">
        <f t="shared" si="5"/>
        <v>10820</v>
      </c>
      <c r="F16" s="6">
        <f t="shared" si="5"/>
        <v>11664</v>
      </c>
      <c r="G16" s="6">
        <f t="shared" si="5"/>
        <v>22484</v>
      </c>
      <c r="H16" s="7">
        <f t="shared" si="2"/>
        <v>0.03461464907248035</v>
      </c>
      <c r="I16" s="7">
        <f t="shared" si="3"/>
        <v>0.030388692579505383</v>
      </c>
      <c r="J16" s="7">
        <f t="shared" si="4"/>
        <v>0.032418036550647455</v>
      </c>
    </row>
    <row r="17" spans="1:10" s="1" customFormat="1" ht="15" customHeight="1">
      <c r="A17" s="12" t="s">
        <v>23</v>
      </c>
      <c r="B17" s="10">
        <v>10448</v>
      </c>
      <c r="C17" s="10">
        <v>11311</v>
      </c>
      <c r="D17" s="10">
        <v>21759</v>
      </c>
      <c r="E17" s="10">
        <v>10794</v>
      </c>
      <c r="F17" s="10">
        <v>11661</v>
      </c>
      <c r="G17" s="10">
        <v>22455</v>
      </c>
      <c r="H17" s="11">
        <f t="shared" si="2"/>
        <v>0.03311638591117916</v>
      </c>
      <c r="I17" s="11">
        <f t="shared" si="3"/>
        <v>0.030943329502254535</v>
      </c>
      <c r="J17" s="11">
        <f t="shared" si="4"/>
        <v>0.031986764097614806</v>
      </c>
    </row>
    <row r="18" spans="1:10" s="1" customFormat="1" ht="15" customHeight="1">
      <c r="A18" s="12" t="s">
        <v>24</v>
      </c>
      <c r="B18" s="10">
        <v>10</v>
      </c>
      <c r="C18" s="10">
        <v>9</v>
      </c>
      <c r="D18" s="10">
        <v>19</v>
      </c>
      <c r="E18" s="10">
        <v>26</v>
      </c>
      <c r="F18" s="10">
        <v>3</v>
      </c>
      <c r="G18" s="10">
        <v>29</v>
      </c>
      <c r="H18" s="11">
        <f t="shared" si="2"/>
        <v>1.6</v>
      </c>
      <c r="I18" s="11">
        <f t="shared" si="3"/>
        <v>-0.6666666666666667</v>
      </c>
      <c r="J18" s="11">
        <f t="shared" si="4"/>
        <v>0.5263157894736843</v>
      </c>
    </row>
    <row r="19" spans="1:10" s="1" customFormat="1" ht="18" customHeight="1">
      <c r="A19" s="5" t="s">
        <v>9</v>
      </c>
      <c r="B19" s="6">
        <f aca="true" t="shared" si="6" ref="B19:G19">SUM(B20:B21)</f>
        <v>555289.3560299994</v>
      </c>
      <c r="C19" s="6">
        <f t="shared" si="6"/>
        <v>766329.4021699994</v>
      </c>
      <c r="D19" s="6">
        <f t="shared" si="6"/>
        <v>1321618.7581999989</v>
      </c>
      <c r="E19" s="6">
        <f t="shared" si="6"/>
        <v>577663.9988899999</v>
      </c>
      <c r="F19" s="6">
        <f t="shared" si="6"/>
        <v>757884.1951899995</v>
      </c>
      <c r="G19" s="6">
        <f t="shared" si="6"/>
        <v>1335548.1940799996</v>
      </c>
      <c r="H19" s="7">
        <f t="shared" si="2"/>
        <v>0.040293664225740544</v>
      </c>
      <c r="I19" s="7">
        <f t="shared" si="3"/>
        <v>-0.011020335323277175</v>
      </c>
      <c r="J19" s="7">
        <f t="shared" si="4"/>
        <v>0.010539677795563529</v>
      </c>
    </row>
    <row r="20" spans="1:10" s="1" customFormat="1" ht="15" customHeight="1">
      <c r="A20" s="13" t="s">
        <v>25</v>
      </c>
      <c r="B20" s="10">
        <v>62595.89999999991</v>
      </c>
      <c r="C20" s="10">
        <v>66869.59999999993</v>
      </c>
      <c r="D20" s="10">
        <v>129465.49999999984</v>
      </c>
      <c r="E20" s="10">
        <v>66522.39999999975</v>
      </c>
      <c r="F20" s="10">
        <v>68975.99999999988</v>
      </c>
      <c r="G20" s="10">
        <v>135498.39999999962</v>
      </c>
      <c r="H20" s="11">
        <f t="shared" si="2"/>
        <v>0.06272775053956958</v>
      </c>
      <c r="I20" s="11">
        <f t="shared" si="3"/>
        <v>0.03150011365403649</v>
      </c>
      <c r="J20" s="11">
        <f t="shared" si="4"/>
        <v>0.04659851466220566</v>
      </c>
    </row>
    <row r="21" spans="1:10" s="1" customFormat="1" ht="15" customHeight="1">
      <c r="A21" s="13" t="s">
        <v>26</v>
      </c>
      <c r="B21" s="10">
        <v>492693.45602999954</v>
      </c>
      <c r="C21" s="10">
        <v>699459.8021699995</v>
      </c>
      <c r="D21" s="10">
        <v>1192153.258199999</v>
      </c>
      <c r="E21" s="10">
        <v>511141.5988900002</v>
      </c>
      <c r="F21" s="10">
        <v>688908.1951899996</v>
      </c>
      <c r="G21" s="10">
        <v>1200049.79408</v>
      </c>
      <c r="H21" s="11">
        <f t="shared" si="2"/>
        <v>0.03744345014981776</v>
      </c>
      <c r="I21" s="11">
        <f t="shared" si="3"/>
        <v>-0.015085365802673056</v>
      </c>
      <c r="J21" s="11">
        <f t="shared" si="4"/>
        <v>0.006623759005552232</v>
      </c>
    </row>
    <row r="22" spans="1:10" s="1" customFormat="1" ht="18" customHeight="1">
      <c r="A22" s="4" t="s">
        <v>12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s="1" customFormat="1" ht="18" customHeight="1">
      <c r="A23" s="5" t="s">
        <v>13</v>
      </c>
      <c r="B23" s="14">
        <f aca="true" t="shared" si="7" ref="B23:G23">SUM(B24:B25)</f>
        <v>17299</v>
      </c>
      <c r="C23" s="14">
        <f t="shared" si="7"/>
        <v>18986</v>
      </c>
      <c r="D23" s="14">
        <f t="shared" si="7"/>
        <v>36285</v>
      </c>
      <c r="E23" s="14">
        <f t="shared" si="7"/>
        <v>18290</v>
      </c>
      <c r="F23" s="14">
        <f t="shared" si="7"/>
        <v>18918</v>
      </c>
      <c r="G23" s="14">
        <f t="shared" si="7"/>
        <v>37208</v>
      </c>
      <c r="H23" s="15">
        <f aca="true" t="shared" si="8" ref="H23:H29">_xlfn.IFERROR(E23/B23-1," - ")</f>
        <v>0.05728654835539637</v>
      </c>
      <c r="I23" s="15">
        <f aca="true" t="shared" si="9" ref="I23:I29">_xlfn.IFERROR(F23/C23-1," - ")</f>
        <v>-0.0035815864321078195</v>
      </c>
      <c r="J23" s="15">
        <f aca="true" t="shared" si="10" ref="J23:J29">_xlfn.IFERROR(G23/D23-1," - ")</f>
        <v>0.02543750861237415</v>
      </c>
    </row>
    <row r="24" spans="1:10" s="1" customFormat="1" ht="15" customHeight="1">
      <c r="A24" s="16" t="s">
        <v>14</v>
      </c>
      <c r="B24" s="10">
        <v>11183</v>
      </c>
      <c r="C24" s="10">
        <v>17952</v>
      </c>
      <c r="D24" s="10">
        <v>29135</v>
      </c>
      <c r="E24" s="10">
        <v>11130</v>
      </c>
      <c r="F24" s="10">
        <v>17528</v>
      </c>
      <c r="G24" s="10">
        <v>28658</v>
      </c>
      <c r="H24" s="11">
        <f t="shared" si="8"/>
        <v>-0.004739336492891044</v>
      </c>
      <c r="I24" s="11">
        <f t="shared" si="9"/>
        <v>-0.023618538324420624</v>
      </c>
      <c r="J24" s="11">
        <f t="shared" si="10"/>
        <v>-0.01637206109490308</v>
      </c>
    </row>
    <row r="25" spans="1:10" s="1" customFormat="1" ht="15" customHeight="1">
      <c r="A25" s="16" t="s">
        <v>15</v>
      </c>
      <c r="B25" s="10">
        <v>6116</v>
      </c>
      <c r="C25" s="10">
        <v>1034</v>
      </c>
      <c r="D25" s="10">
        <v>7150</v>
      </c>
      <c r="E25" s="10">
        <v>7160</v>
      </c>
      <c r="F25" s="10">
        <v>1390</v>
      </c>
      <c r="G25" s="10">
        <v>8550</v>
      </c>
      <c r="H25" s="11">
        <f t="shared" si="8"/>
        <v>0.17069980379332894</v>
      </c>
      <c r="I25" s="11">
        <f t="shared" si="9"/>
        <v>0.34429400386847187</v>
      </c>
      <c r="J25" s="11">
        <f t="shared" si="10"/>
        <v>0.19580419580419584</v>
      </c>
    </row>
    <row r="26" spans="1:10" s="1" customFormat="1" ht="18" customHeight="1">
      <c r="A26" s="5" t="s">
        <v>16</v>
      </c>
      <c r="B26" s="6">
        <v>30568.049999999992</v>
      </c>
      <c r="C26" s="6">
        <v>32323.250000000025</v>
      </c>
      <c r="D26" s="6">
        <v>62891.30000000002</v>
      </c>
      <c r="E26" s="6">
        <v>32066.350000000006</v>
      </c>
      <c r="F26" s="6">
        <v>32653.350000000013</v>
      </c>
      <c r="G26" s="6">
        <v>64719.70000000001</v>
      </c>
      <c r="H26" s="7">
        <f t="shared" si="8"/>
        <v>0.04901522995415197</v>
      </c>
      <c r="I26" s="7">
        <f t="shared" si="9"/>
        <v>0.01021246316505886</v>
      </c>
      <c r="J26" s="7">
        <f t="shared" si="10"/>
        <v>0.029072383620627917</v>
      </c>
    </row>
    <row r="27" spans="1:10" s="1" customFormat="1" ht="18" customHeight="1">
      <c r="A27" s="5" t="s">
        <v>9</v>
      </c>
      <c r="B27" s="6">
        <f aca="true" t="shared" si="11" ref="B27:G27">SUM(B28:B29)</f>
        <v>249864.42792999995</v>
      </c>
      <c r="C27" s="6">
        <f t="shared" si="11"/>
        <v>445852.3482199996</v>
      </c>
      <c r="D27" s="6">
        <f t="shared" si="11"/>
        <v>695716.7761499996</v>
      </c>
      <c r="E27" s="6">
        <f t="shared" si="11"/>
        <v>259096.76695999963</v>
      </c>
      <c r="F27" s="6">
        <f t="shared" si="11"/>
        <v>443954.8652800001</v>
      </c>
      <c r="G27" s="6">
        <f t="shared" si="11"/>
        <v>703051.6322399997</v>
      </c>
      <c r="H27" s="7">
        <f t="shared" si="8"/>
        <v>0.036949393342961656</v>
      </c>
      <c r="I27" s="7">
        <f t="shared" si="9"/>
        <v>-0.004255854987811336</v>
      </c>
      <c r="J27" s="7">
        <f t="shared" si="10"/>
        <v>0.010542876557599001</v>
      </c>
    </row>
    <row r="28" spans="1:10" s="1" customFormat="1" ht="15" customHeight="1">
      <c r="A28" s="16" t="s">
        <v>10</v>
      </c>
      <c r="B28" s="10">
        <v>62595.89999999991</v>
      </c>
      <c r="C28" s="10">
        <v>66869.59999999993</v>
      </c>
      <c r="D28" s="10">
        <v>129465.49999999984</v>
      </c>
      <c r="E28" s="10">
        <v>66499.59999999976</v>
      </c>
      <c r="F28" s="10">
        <v>68572.49999999988</v>
      </c>
      <c r="G28" s="10">
        <v>135072.09999999963</v>
      </c>
      <c r="H28" s="11">
        <f t="shared" si="8"/>
        <v>0.06236350943112656</v>
      </c>
      <c r="I28" s="11">
        <f t="shared" si="9"/>
        <v>0.025465981552154515</v>
      </c>
      <c r="J28" s="11">
        <f t="shared" si="10"/>
        <v>0.04330574554610922</v>
      </c>
    </row>
    <row r="29" spans="1:10" s="1" customFormat="1" ht="15" customHeight="1">
      <c r="A29" s="16" t="s">
        <v>11</v>
      </c>
      <c r="B29" s="10">
        <v>187268.52793000004</v>
      </c>
      <c r="C29" s="10">
        <v>378982.74821999966</v>
      </c>
      <c r="D29" s="10">
        <v>566251.2761499997</v>
      </c>
      <c r="E29" s="10">
        <v>192597.16695999986</v>
      </c>
      <c r="F29" s="10">
        <v>375382.3652800002</v>
      </c>
      <c r="G29" s="10">
        <v>567979.5322400001</v>
      </c>
      <c r="H29" s="11">
        <f t="shared" si="8"/>
        <v>0.028454535788264623</v>
      </c>
      <c r="I29" s="11">
        <f t="shared" si="9"/>
        <v>-0.009500123572668384</v>
      </c>
      <c r="J29" s="11">
        <f t="shared" si="10"/>
        <v>0.003052101006731478</v>
      </c>
    </row>
  </sheetData>
  <sheetProtection/>
  <mergeCells count="20">
    <mergeCell ref="B22:J22"/>
    <mergeCell ref="D7:D8"/>
    <mergeCell ref="E7:E8"/>
    <mergeCell ref="F7:F8"/>
    <mergeCell ref="E6:G6"/>
    <mergeCell ref="J7:J8"/>
    <mergeCell ref="B9:J9"/>
    <mergeCell ref="H6:J6"/>
    <mergeCell ref="A2:J2"/>
    <mergeCell ref="A3:J3"/>
    <mergeCell ref="G7:G8"/>
    <mergeCell ref="H7:H8"/>
    <mergeCell ref="I7:I8"/>
    <mergeCell ref="B5:D5"/>
    <mergeCell ref="E5:G5"/>
    <mergeCell ref="H5:J5"/>
    <mergeCell ref="B6:D6"/>
    <mergeCell ref="A7:A8"/>
    <mergeCell ref="B7:B8"/>
    <mergeCell ref="C7:C8"/>
  </mergeCells>
  <printOptions horizontalCentered="1"/>
  <pageMargins left="0.5905511811023623" right="0.5905511811023623" top="1.7716535433070868" bottom="0.7874015748031497" header="0.5118110236220472" footer="0.5118110236220472"/>
  <pageSetup fitToHeight="1" fitToWidth="1" horizontalDpi="600" verticalDpi="600" orientation="landscape" paperSize="9" scale="8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Silva</dc:creator>
  <cp:keywords/>
  <dc:description/>
  <cp:lastModifiedBy>Nelson Silva</cp:lastModifiedBy>
  <cp:lastPrinted>2021-01-26T10:56:03Z</cp:lastPrinted>
  <dcterms:created xsi:type="dcterms:W3CDTF">2020-02-17T16:00:40Z</dcterms:created>
  <dcterms:modified xsi:type="dcterms:W3CDTF">2021-02-25T17:54:19Z</dcterms:modified>
  <cp:category/>
  <cp:version/>
  <cp:contentType/>
  <cp:contentStatus/>
</cp:coreProperties>
</file>