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:\Informacao_Gestao\GEP\SITE\boletim\Mapas Site\2026\PTLEI\04_2026 PTLEI\"/>
    </mc:Choice>
  </mc:AlternateContent>
  <xr:revisionPtr revIDLastSave="0" documentId="13_ncr:1_{54D27419-DFFA-4F3C-8EFF-50EC644DC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_1" sheetId="1" r:id="rId1"/>
  </sheets>
  <definedNames>
    <definedName name="_xlnm.Print_Area" localSheetId="0">sheet_1!$A$2:$Q$31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9JJyai+wAzhfxagWFp9eQ6QiMF0TKz6PfWDaZWrpNHk="/>
    </ext>
  </extLst>
</workbook>
</file>

<file path=xl/calcChain.xml><?xml version="1.0" encoding="utf-8"?>
<calcChain xmlns="http://schemas.openxmlformats.org/spreadsheetml/2006/main">
  <c r="Q31" i="1" l="1"/>
  <c r="P31" i="1"/>
  <c r="O31" i="1"/>
  <c r="Q30" i="1"/>
  <c r="P30" i="1"/>
  <c r="O30" i="1"/>
  <c r="Q29" i="1"/>
  <c r="P29" i="1"/>
  <c r="O29" i="1"/>
  <c r="N28" i="1"/>
  <c r="Q28" i="1" s="1"/>
  <c r="M28" i="1"/>
  <c r="P28" i="1" s="1"/>
  <c r="L28" i="1"/>
  <c r="O28" i="1" s="1"/>
  <c r="K28" i="1"/>
  <c r="J28" i="1"/>
  <c r="I28" i="1"/>
  <c r="H28" i="1"/>
  <c r="G28" i="1"/>
  <c r="F28" i="1"/>
  <c r="E28" i="1"/>
  <c r="D28" i="1"/>
  <c r="C28" i="1"/>
  <c r="Q26" i="1"/>
  <c r="P26" i="1"/>
  <c r="O26" i="1"/>
  <c r="Q25" i="1"/>
  <c r="P25" i="1"/>
  <c r="O25" i="1"/>
  <c r="N24" i="1"/>
  <c r="M24" i="1"/>
  <c r="P24" i="1" s="1"/>
  <c r="L24" i="1"/>
  <c r="O24" i="1" s="1"/>
  <c r="K24" i="1"/>
  <c r="J24" i="1"/>
  <c r="I24" i="1"/>
  <c r="H24" i="1"/>
  <c r="Q24" i="1" s="1"/>
  <c r="G24" i="1"/>
  <c r="F24" i="1"/>
  <c r="E24" i="1"/>
  <c r="D24" i="1"/>
  <c r="C24" i="1"/>
  <c r="Q23" i="1"/>
  <c r="P23" i="1"/>
  <c r="O23" i="1"/>
  <c r="N22" i="1"/>
  <c r="Q22" i="1" s="1"/>
  <c r="M22" i="1"/>
  <c r="P22" i="1" s="1"/>
  <c r="L22" i="1"/>
  <c r="O22" i="1" s="1"/>
  <c r="K22" i="1"/>
  <c r="J22" i="1"/>
  <c r="I22" i="1"/>
  <c r="H22" i="1"/>
  <c r="G22" i="1"/>
  <c r="F22" i="1"/>
  <c r="E22" i="1"/>
  <c r="D22" i="1"/>
  <c r="C22" i="1"/>
  <c r="P21" i="1"/>
  <c r="N21" i="1"/>
  <c r="M21" i="1"/>
  <c r="L21" i="1"/>
  <c r="O21" i="1" s="1"/>
  <c r="K21" i="1"/>
  <c r="J21" i="1"/>
  <c r="I21" i="1"/>
  <c r="H21" i="1"/>
  <c r="Q21" i="1" s="1"/>
  <c r="G21" i="1"/>
  <c r="F21" i="1"/>
  <c r="E21" i="1"/>
  <c r="D21" i="1"/>
  <c r="C21" i="1"/>
  <c r="Q19" i="1"/>
  <c r="P19" i="1"/>
  <c r="O19" i="1"/>
  <c r="Q18" i="1"/>
  <c r="P18" i="1"/>
  <c r="O18" i="1"/>
  <c r="Q16" i="1"/>
  <c r="P16" i="1"/>
  <c r="O16" i="1"/>
  <c r="Q15" i="1"/>
  <c r="P15" i="1"/>
  <c r="O15" i="1"/>
  <c r="Q13" i="1"/>
  <c r="P13" i="1"/>
  <c r="O13" i="1"/>
  <c r="Q12" i="1"/>
  <c r="P12" i="1"/>
  <c r="O12" i="1"/>
  <c r="Q11" i="1"/>
  <c r="P11" i="1"/>
  <c r="O11" i="1"/>
  <c r="Q10" i="1"/>
  <c r="P10" i="1"/>
  <c r="O10" i="1"/>
  <c r="O9" i="1"/>
  <c r="N9" i="1"/>
  <c r="M9" i="1"/>
  <c r="L9" i="1"/>
  <c r="K9" i="1"/>
  <c r="J9" i="1"/>
  <c r="I9" i="1"/>
  <c r="H9" i="1"/>
  <c r="Q9" i="1" s="1"/>
  <c r="G9" i="1"/>
  <c r="P9" i="1" s="1"/>
  <c r="F9" i="1"/>
  <c r="E9" i="1"/>
  <c r="D9" i="1"/>
  <c r="C9" i="1"/>
</calcChain>
</file>

<file path=xl/sharedStrings.xml><?xml version="1.0" encoding="utf-8"?>
<sst xmlns="http://schemas.openxmlformats.org/spreadsheetml/2006/main" count="49" uniqueCount="31">
  <si>
    <t>Porto de Leixões</t>
  </si>
  <si>
    <t>Movimento de Contentores</t>
  </si>
  <si>
    <t>Contentores</t>
  </si>
  <si>
    <t>Variação Acumulada</t>
  </si>
  <si>
    <t>Carga</t>
  </si>
  <si>
    <t>Descarga</t>
  </si>
  <si>
    <t>Total</t>
  </si>
  <si>
    <t>MOVIMENTO GERAL</t>
  </si>
  <si>
    <t xml:space="preserve">  Nº CONTENTORES</t>
  </si>
  <si>
    <t>20'</t>
  </si>
  <si>
    <t>&gt;20' e &lt;40'</t>
  </si>
  <si>
    <t>40'</t>
  </si>
  <si>
    <t>&gt;40'</t>
  </si>
  <si>
    <t xml:space="preserve">    Manif. de/para o porto</t>
  </si>
  <si>
    <t>Cheios</t>
  </si>
  <si>
    <t>Vazios</t>
  </si>
  <si>
    <t xml:space="preserve">    Trânsito</t>
  </si>
  <si>
    <t xml:space="preserve">    Totais</t>
  </si>
  <si>
    <t xml:space="preserve">  TEUS</t>
  </si>
  <si>
    <t xml:space="preserve">  TONELADAS</t>
  </si>
  <si>
    <t>Tara</t>
  </si>
  <si>
    <t>Conteúdo</t>
  </si>
  <si>
    <t xml:space="preserve">  MOVIMENTO POR LOCAL (Nº)</t>
  </si>
  <si>
    <t xml:space="preserve">    Terminais de Contentores</t>
  </si>
  <si>
    <t>T. C. Norte</t>
  </si>
  <si>
    <t>T. C. Sul</t>
  </si>
  <si>
    <t xml:space="preserve">    Cais convencionais</t>
  </si>
  <si>
    <t>2025</t>
  </si>
  <si>
    <t>2026</t>
  </si>
  <si>
    <t>ABRIL</t>
  </si>
  <si>
    <t>JANEIRO/ABRIL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</si>
</sst>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"/>
    <numFmt numFmtId="165" formatCode="#\ ###\ ###;#\ ###\ ###;0"/>
  </numFmts>
  <fonts count="11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84"/>
      <name val="Arial"/>
    </font>
    <font>
      <b/>
      <sz val="8"/>
      <color rgb="FF000084"/>
      <name val="Tahoma"/>
    </font>
    <font>
      <sz val="8"/>
      <color rgb="FF000000"/>
      <name val="Tahoma"/>
    </font>
    <font>
      <b/>
      <sz val="9"/>
      <color rgb="FF000084"/>
      <name val="Arial"/>
    </font>
    <font>
      <b/>
      <sz val="8"/>
      <color rgb="FF00206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  <fill>
      <patternFill patternType="solid">
        <fgColor theme="0"/>
        <bgColor theme="0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/>
      <top style="thin">
        <color rgb="FFCACAD9"/>
      </top>
      <bottom/>
      <diagonal/>
    </border>
    <border>
      <left/>
      <right/>
      <top style="thin">
        <color rgb="FFCACAD9"/>
      </top>
      <bottom/>
      <diagonal/>
    </border>
    <border>
      <left/>
      <right style="thin">
        <color rgb="FFCACAD9"/>
      </right>
      <top style="thin">
        <color rgb="FFCACAD9"/>
      </top>
      <bottom/>
      <diagonal/>
    </border>
    <border>
      <left/>
      <right/>
      <top/>
      <bottom/>
      <diagonal/>
    </border>
    <border>
      <left style="thin">
        <color rgb="FFCACAD9"/>
      </left>
      <right/>
      <top/>
      <bottom style="thin">
        <color rgb="FFCACAD9"/>
      </bottom>
      <diagonal/>
    </border>
    <border>
      <left/>
      <right/>
      <top/>
      <bottom style="thin">
        <color rgb="FFCACAD9"/>
      </bottom>
      <diagonal/>
    </border>
    <border>
      <left/>
      <right style="thin">
        <color rgb="FFCACAD9"/>
      </right>
      <top/>
      <bottom style="thin">
        <color rgb="FFCACAD9"/>
      </bottom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/>
      <right style="thin">
        <color rgb="FFCACAD9"/>
      </right>
      <top style="thin">
        <color rgb="FFCAC9D9"/>
      </top>
      <bottom style="thin">
        <color rgb="FFCAC9D9"/>
      </bottom>
      <diagonal/>
    </border>
    <border>
      <left/>
      <right/>
      <top style="thin">
        <color rgb="FFCACAD9"/>
      </top>
      <bottom style="thin">
        <color rgb="FFCACAD9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7" xfId="0" applyNumberFormat="1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49" fontId="7" fillId="2" borderId="17" xfId="0" applyNumberFormat="1" applyFont="1" applyFill="1" applyBorder="1" applyAlignment="1">
      <alignment horizontal="left" vertical="center"/>
    </xf>
    <xf numFmtId="164" fontId="7" fillId="2" borderId="17" xfId="0" applyNumberFormat="1" applyFont="1" applyFill="1" applyBorder="1" applyAlignment="1">
      <alignment horizontal="right" vertical="center"/>
    </xf>
    <xf numFmtId="9" fontId="7" fillId="2" borderId="17" xfId="0" applyNumberFormat="1" applyFont="1" applyFill="1" applyBorder="1" applyAlignment="1">
      <alignment horizontal="right" vertical="center"/>
    </xf>
    <xf numFmtId="165" fontId="8" fillId="4" borderId="21" xfId="0" applyNumberFormat="1" applyFont="1" applyFill="1" applyBorder="1" applyAlignment="1">
      <alignment horizontal="right" vertical="center"/>
    </xf>
    <xf numFmtId="9" fontId="8" fillId="4" borderId="21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vertical="center"/>
    </xf>
    <xf numFmtId="165" fontId="8" fillId="2" borderId="21" xfId="0" applyNumberFormat="1" applyFont="1" applyFill="1" applyBorder="1" applyAlignment="1">
      <alignment horizontal="right" vertical="center"/>
    </xf>
    <xf numFmtId="9" fontId="8" fillId="5" borderId="21" xfId="0" applyNumberFormat="1" applyFont="1" applyFill="1" applyBorder="1" applyAlignment="1">
      <alignment horizontal="right" vertical="center"/>
    </xf>
    <xf numFmtId="49" fontId="7" fillId="2" borderId="22" xfId="0" applyNumberFormat="1" applyFont="1" applyFill="1" applyBorder="1" applyAlignment="1">
      <alignment horizontal="left" vertical="center"/>
    </xf>
    <xf numFmtId="49" fontId="8" fillId="2" borderId="21" xfId="0" applyNumberFormat="1" applyFont="1" applyFill="1" applyBorder="1" applyAlignment="1">
      <alignment horizontal="right" vertical="center" wrapText="1"/>
    </xf>
    <xf numFmtId="1" fontId="8" fillId="4" borderId="21" xfId="0" applyNumberFormat="1" applyFont="1" applyFill="1" applyBorder="1" applyAlignment="1">
      <alignment horizontal="right" vertical="center"/>
    </xf>
    <xf numFmtId="1" fontId="8" fillId="2" borderId="21" xfId="0" applyNumberFormat="1" applyFont="1" applyFill="1" applyBorder="1" applyAlignment="1">
      <alignment horizontal="right" vertical="center"/>
    </xf>
    <xf numFmtId="49" fontId="7" fillId="2" borderId="21" xfId="0" applyNumberFormat="1" applyFont="1" applyFill="1" applyBorder="1" applyAlignment="1">
      <alignment horizontal="left" vertical="center"/>
    </xf>
    <xf numFmtId="165" fontId="7" fillId="2" borderId="21" xfId="0" applyNumberFormat="1" applyFont="1" applyFill="1" applyBorder="1" applyAlignment="1">
      <alignment horizontal="right" vertical="center"/>
    </xf>
    <xf numFmtId="49" fontId="7" fillId="2" borderId="17" xfId="0" applyNumberFormat="1" applyFont="1" applyFill="1" applyBorder="1" applyAlignment="1">
      <alignment horizontal="right" vertical="center"/>
    </xf>
    <xf numFmtId="49" fontId="8" fillId="2" borderId="21" xfId="0" applyNumberFormat="1" applyFont="1" applyFill="1" applyBorder="1" applyAlignment="1">
      <alignment horizontal="right" wrapText="1"/>
    </xf>
    <xf numFmtId="164" fontId="7" fillId="2" borderId="21" xfId="0" applyNumberFormat="1" applyFont="1" applyFill="1" applyBorder="1" applyAlignment="1">
      <alignment horizontal="right" vertical="center"/>
    </xf>
    <xf numFmtId="49" fontId="10" fillId="2" borderId="17" xfId="0" applyNumberFormat="1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7" fillId="2" borderId="25" xfId="0" applyNumberFormat="1" applyFont="1" applyFill="1" applyBorder="1" applyAlignment="1">
      <alignment horizontal="lef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6" xfId="0" applyFont="1" applyBorder="1"/>
    <xf numFmtId="1" fontId="5" fillId="3" borderId="6" xfId="0" applyNumberFormat="1" applyFont="1" applyFill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/>
    </xf>
    <xf numFmtId="0" fontId="3" fillId="0" borderId="19" xfId="0" applyFont="1" applyBorder="1"/>
    <xf numFmtId="0" fontId="3" fillId="0" borderId="20" xfId="0" applyFont="1" applyBorder="1"/>
    <xf numFmtId="0" fontId="9" fillId="2" borderId="23" xfId="0" applyFont="1" applyFill="1" applyBorder="1" applyAlignment="1">
      <alignment horizontal="left"/>
    </xf>
    <xf numFmtId="0" fontId="3" fillId="0" borderId="2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B1" workbookViewId="0">
      <selection activeCell="S25" sqref="S25"/>
    </sheetView>
  </sheetViews>
  <sheetFormatPr defaultColWidth="12.5703125" defaultRowHeight="15" customHeight="1" x14ac:dyDescent="0.2"/>
  <cols>
    <col min="1" max="1" width="1" hidden="1" customWidth="1" collapsed="1"/>
    <col min="2" max="2" width="27.28515625" customWidth="1" collapsed="1"/>
    <col min="3" max="5" width="8.85546875" customWidth="1" collapsed="1"/>
    <col min="6" max="8" width="10.28515625" customWidth="1" collapsed="1"/>
    <col min="9" max="11" width="8.85546875" customWidth="1" collapsed="1"/>
    <col min="12" max="14" width="10.28515625" customWidth="1" collapsed="1"/>
    <col min="15" max="15" width="5.7109375" customWidth="1" collapsed="1"/>
    <col min="16" max="16" width="8.5703125" customWidth="1" collapsed="1"/>
    <col min="17" max="17" width="5.5703125" bestFit="1" customWidth="1" collapsed="1"/>
    <col min="18" max="26" width="8.5703125" customWidth="1" collapsed="1"/>
  </cols>
  <sheetData>
    <row r="1" spans="1:26" ht="20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2">
      <c r="A2" s="1"/>
      <c r="B2" s="22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4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"/>
      <c r="B3" s="25" t="s">
        <v>1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"/>
      <c r="B5" s="30" t="s">
        <v>2</v>
      </c>
      <c r="C5" s="33" t="s">
        <v>27</v>
      </c>
      <c r="D5" s="27"/>
      <c r="E5" s="27"/>
      <c r="F5" s="27"/>
      <c r="G5" s="27"/>
      <c r="H5" s="28"/>
      <c r="I5" s="33" t="s">
        <v>28</v>
      </c>
      <c r="J5" s="27"/>
      <c r="K5" s="27"/>
      <c r="L5" s="27"/>
      <c r="M5" s="27"/>
      <c r="N5" s="28"/>
      <c r="O5" s="34" t="s">
        <v>3</v>
      </c>
      <c r="P5" s="35"/>
      <c r="Q5" s="36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2">
      <c r="A6" s="1"/>
      <c r="B6" s="31"/>
      <c r="C6" s="40" t="s">
        <v>29</v>
      </c>
      <c r="D6" s="27"/>
      <c r="E6" s="28"/>
      <c r="F6" s="40" t="s">
        <v>30</v>
      </c>
      <c r="G6" s="27"/>
      <c r="H6" s="28"/>
      <c r="I6" s="40" t="s">
        <v>29</v>
      </c>
      <c r="J6" s="27"/>
      <c r="K6" s="28"/>
      <c r="L6" s="40" t="s">
        <v>30</v>
      </c>
      <c r="M6" s="27"/>
      <c r="N6" s="28"/>
      <c r="O6" s="37"/>
      <c r="P6" s="38"/>
      <c r="Q6" s="39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"/>
      <c r="B7" s="32"/>
      <c r="C7" s="2" t="s">
        <v>4</v>
      </c>
      <c r="D7" s="2" t="s">
        <v>5</v>
      </c>
      <c r="E7" s="2" t="s">
        <v>6</v>
      </c>
      <c r="F7" s="2" t="s">
        <v>4</v>
      </c>
      <c r="G7" s="2" t="s">
        <v>5</v>
      </c>
      <c r="H7" s="2" t="s">
        <v>6</v>
      </c>
      <c r="I7" s="2" t="s">
        <v>4</v>
      </c>
      <c r="J7" s="2" t="s">
        <v>5</v>
      </c>
      <c r="K7" s="2" t="s">
        <v>6</v>
      </c>
      <c r="L7" s="3" t="s">
        <v>4</v>
      </c>
      <c r="M7" s="2" t="s">
        <v>5</v>
      </c>
      <c r="N7" s="2" t="s">
        <v>6</v>
      </c>
      <c r="O7" s="2" t="s">
        <v>4</v>
      </c>
      <c r="P7" s="2" t="s">
        <v>5</v>
      </c>
      <c r="Q7" s="2" t="s">
        <v>6</v>
      </c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21" t="s">
        <v>7</v>
      </c>
      <c r="C8" s="4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3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2">
      <c r="A9" s="1"/>
      <c r="B9" s="4" t="s">
        <v>8</v>
      </c>
      <c r="C9" s="5">
        <f t="shared" ref="C9:N9" si="0">SUM(C10:C13)</f>
        <v>16876</v>
      </c>
      <c r="D9" s="5">
        <f t="shared" si="0"/>
        <v>18617</v>
      </c>
      <c r="E9" s="5">
        <f t="shared" si="0"/>
        <v>35493</v>
      </c>
      <c r="F9" s="5">
        <f t="shared" si="0"/>
        <v>65179</v>
      </c>
      <c r="G9" s="5">
        <f t="shared" si="0"/>
        <v>69232</v>
      </c>
      <c r="H9" s="5">
        <f t="shared" si="0"/>
        <v>134411</v>
      </c>
      <c r="I9" s="5">
        <f t="shared" si="0"/>
        <v>18179</v>
      </c>
      <c r="J9" s="5">
        <f t="shared" si="0"/>
        <v>20258</v>
      </c>
      <c r="K9" s="5">
        <f t="shared" si="0"/>
        <v>38437</v>
      </c>
      <c r="L9" s="5">
        <f t="shared" si="0"/>
        <v>67993</v>
      </c>
      <c r="M9" s="5">
        <f t="shared" si="0"/>
        <v>73677</v>
      </c>
      <c r="N9" s="5">
        <f t="shared" si="0"/>
        <v>141670</v>
      </c>
      <c r="O9" s="6">
        <f t="shared" ref="O9:Q9" si="1">IFERROR((L9-F9)/F9,"-")</f>
        <v>4.3173414750149589E-2</v>
      </c>
      <c r="P9" s="6">
        <f t="shared" si="1"/>
        <v>6.4204414143748556E-2</v>
      </c>
      <c r="Q9" s="6">
        <f t="shared" si="1"/>
        <v>5.4005996533021849E-2</v>
      </c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2">
      <c r="A10" s="1"/>
      <c r="B10" s="7" t="s">
        <v>9</v>
      </c>
      <c r="C10" s="7">
        <v>5449</v>
      </c>
      <c r="D10" s="7">
        <v>6203</v>
      </c>
      <c r="E10" s="7">
        <v>11652</v>
      </c>
      <c r="F10" s="7">
        <v>21739</v>
      </c>
      <c r="G10" s="7">
        <v>23308</v>
      </c>
      <c r="H10" s="7">
        <v>45047</v>
      </c>
      <c r="I10" s="7">
        <v>5424</v>
      </c>
      <c r="J10" s="7">
        <v>6679</v>
      </c>
      <c r="K10" s="7">
        <v>12103</v>
      </c>
      <c r="L10" s="7">
        <v>20985</v>
      </c>
      <c r="M10" s="7">
        <v>23370</v>
      </c>
      <c r="N10" s="7">
        <v>44355</v>
      </c>
      <c r="O10" s="8">
        <f t="shared" ref="O10:Q10" si="2">IFERROR((L10-F10)/F10,"-")</f>
        <v>-3.468420810524863E-2</v>
      </c>
      <c r="P10" s="8">
        <f t="shared" si="2"/>
        <v>2.6600308906813111E-3</v>
      </c>
      <c r="Q10" s="8">
        <f t="shared" si="2"/>
        <v>-1.5361733300774746E-2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2">
      <c r="A11" s="1"/>
      <c r="B11" s="9" t="s">
        <v>10</v>
      </c>
      <c r="C11" s="10">
        <v>551</v>
      </c>
      <c r="D11" s="10">
        <v>442</v>
      </c>
      <c r="E11" s="10">
        <v>993</v>
      </c>
      <c r="F11" s="10">
        <v>1404</v>
      </c>
      <c r="G11" s="10">
        <v>1464</v>
      </c>
      <c r="H11" s="10">
        <v>2868</v>
      </c>
      <c r="I11" s="10">
        <v>543</v>
      </c>
      <c r="J11" s="10">
        <v>410</v>
      </c>
      <c r="K11" s="10">
        <v>953</v>
      </c>
      <c r="L11" s="10">
        <v>1887</v>
      </c>
      <c r="M11" s="10">
        <v>1435</v>
      </c>
      <c r="N11" s="10">
        <v>3322</v>
      </c>
      <c r="O11" s="11">
        <f t="shared" ref="O11:Q11" si="3">IFERROR((L11-F11)/F11,"-")</f>
        <v>0.34401709401709402</v>
      </c>
      <c r="P11" s="11">
        <f t="shared" si="3"/>
        <v>-1.9808743169398908E-2</v>
      </c>
      <c r="Q11" s="11">
        <f t="shared" si="3"/>
        <v>0.15829846582984658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2">
      <c r="A12" s="1"/>
      <c r="B12" s="7" t="s">
        <v>11</v>
      </c>
      <c r="C12" s="7">
        <v>8930</v>
      </c>
      <c r="D12" s="7">
        <v>10126</v>
      </c>
      <c r="E12" s="7">
        <v>19056</v>
      </c>
      <c r="F12" s="7">
        <v>34741</v>
      </c>
      <c r="G12" s="7">
        <v>37973</v>
      </c>
      <c r="H12" s="7">
        <v>72714</v>
      </c>
      <c r="I12" s="7">
        <v>10252</v>
      </c>
      <c r="J12" s="7">
        <v>11227</v>
      </c>
      <c r="K12" s="7">
        <v>21479</v>
      </c>
      <c r="L12" s="7">
        <v>38336</v>
      </c>
      <c r="M12" s="7">
        <v>42520</v>
      </c>
      <c r="N12" s="7">
        <v>80856</v>
      </c>
      <c r="O12" s="8">
        <f t="shared" ref="O12:Q12" si="4">IFERROR((L12-F12)/F12,"-")</f>
        <v>0.10348003799545206</v>
      </c>
      <c r="P12" s="8">
        <f t="shared" si="4"/>
        <v>0.11974297527190372</v>
      </c>
      <c r="Q12" s="8">
        <f t="shared" si="4"/>
        <v>0.11197293506064857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2">
      <c r="A13" s="1"/>
      <c r="B13" s="9" t="s">
        <v>12</v>
      </c>
      <c r="C13" s="10">
        <v>1946</v>
      </c>
      <c r="D13" s="10">
        <v>1846</v>
      </c>
      <c r="E13" s="10">
        <v>3792</v>
      </c>
      <c r="F13" s="10">
        <v>7295</v>
      </c>
      <c r="G13" s="10">
        <v>6487</v>
      </c>
      <c r="H13" s="10">
        <v>13782</v>
      </c>
      <c r="I13" s="10">
        <v>1960</v>
      </c>
      <c r="J13" s="10">
        <v>1942</v>
      </c>
      <c r="K13" s="10">
        <v>3902</v>
      </c>
      <c r="L13" s="10">
        <v>6785</v>
      </c>
      <c r="M13" s="10">
        <v>6352</v>
      </c>
      <c r="N13" s="10">
        <v>13137</v>
      </c>
      <c r="O13" s="11">
        <f t="shared" ref="O13:Q13" si="5">IFERROR((L13-F13)/F13,"-")</f>
        <v>-6.9910897875257019E-2</v>
      </c>
      <c r="P13" s="11">
        <f t="shared" si="5"/>
        <v>-2.0810852474179128E-2</v>
      </c>
      <c r="Q13" s="11">
        <f t="shared" si="5"/>
        <v>-4.6800174140182844E-2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2">
      <c r="A14" s="1"/>
      <c r="B14" s="12" t="s">
        <v>13</v>
      </c>
      <c r="C14" s="44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5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2">
      <c r="A15" s="1"/>
      <c r="B15" s="13" t="s">
        <v>14</v>
      </c>
      <c r="C15" s="7">
        <v>12661</v>
      </c>
      <c r="D15" s="7">
        <v>11859</v>
      </c>
      <c r="E15" s="7">
        <v>24520</v>
      </c>
      <c r="F15" s="7">
        <v>48897</v>
      </c>
      <c r="G15" s="7">
        <v>44638</v>
      </c>
      <c r="H15" s="7">
        <v>93535</v>
      </c>
      <c r="I15" s="7">
        <v>13417</v>
      </c>
      <c r="J15" s="7">
        <v>13983</v>
      </c>
      <c r="K15" s="7">
        <v>27400</v>
      </c>
      <c r="L15" s="7">
        <v>52029</v>
      </c>
      <c r="M15" s="7">
        <v>48377</v>
      </c>
      <c r="N15" s="7">
        <v>100406</v>
      </c>
      <c r="O15" s="8">
        <f t="shared" ref="O15:Q15" si="6">IFERROR((L15-F15)/F15,"-")</f>
        <v>6.405300938707896E-2</v>
      </c>
      <c r="P15" s="8">
        <f t="shared" si="6"/>
        <v>8.37627133832161E-2</v>
      </c>
      <c r="Q15" s="8">
        <f t="shared" si="6"/>
        <v>7.3459132944886943E-2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2">
      <c r="A16" s="1"/>
      <c r="B16" s="13" t="s">
        <v>15</v>
      </c>
      <c r="C16" s="10">
        <v>2651</v>
      </c>
      <c r="D16" s="10">
        <v>5192</v>
      </c>
      <c r="E16" s="10">
        <v>7843</v>
      </c>
      <c r="F16" s="10">
        <v>9605</v>
      </c>
      <c r="G16" s="10">
        <v>18140</v>
      </c>
      <c r="H16" s="10">
        <v>27745</v>
      </c>
      <c r="I16" s="10">
        <v>3532</v>
      </c>
      <c r="J16" s="10">
        <v>5261</v>
      </c>
      <c r="K16" s="10">
        <v>8793</v>
      </c>
      <c r="L16" s="10">
        <v>11324</v>
      </c>
      <c r="M16" s="10">
        <v>21075</v>
      </c>
      <c r="N16" s="10">
        <v>32399</v>
      </c>
      <c r="O16" s="11">
        <f t="shared" ref="O16:Q16" si="7">IFERROR((L16-F16)/F16,"-")</f>
        <v>0.17896928682977617</v>
      </c>
      <c r="P16" s="11">
        <f t="shared" si="7"/>
        <v>0.16179713340683571</v>
      </c>
      <c r="Q16" s="11">
        <f t="shared" si="7"/>
        <v>0.16774193548387098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2">
      <c r="A17" s="1"/>
      <c r="B17" s="12" t="s">
        <v>16</v>
      </c>
      <c r="C17" s="26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8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"/>
      <c r="B18" s="13" t="s">
        <v>14</v>
      </c>
      <c r="C18" s="7">
        <v>1420</v>
      </c>
      <c r="D18" s="7">
        <v>1467</v>
      </c>
      <c r="E18" s="7">
        <v>2887</v>
      </c>
      <c r="F18" s="7">
        <v>6003</v>
      </c>
      <c r="G18" s="7">
        <v>5956</v>
      </c>
      <c r="H18" s="7">
        <v>11959</v>
      </c>
      <c r="I18" s="7">
        <v>834</v>
      </c>
      <c r="J18" s="7">
        <v>957</v>
      </c>
      <c r="K18" s="7">
        <v>1791</v>
      </c>
      <c r="L18" s="7">
        <v>3953</v>
      </c>
      <c r="M18" s="7">
        <v>3919</v>
      </c>
      <c r="N18" s="7">
        <v>7872</v>
      </c>
      <c r="O18" s="8">
        <f t="shared" ref="O18:Q18" si="8">IFERROR((L18-F18)/F18,"-")</f>
        <v>-0.341495918707313</v>
      </c>
      <c r="P18" s="8">
        <f t="shared" si="8"/>
        <v>-0.34200805910006715</v>
      </c>
      <c r="Q18" s="8">
        <f t="shared" si="8"/>
        <v>-0.3417509825236224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13" t="s">
        <v>15</v>
      </c>
      <c r="C19" s="10">
        <v>144</v>
      </c>
      <c r="D19" s="10">
        <v>99</v>
      </c>
      <c r="E19" s="10">
        <v>243</v>
      </c>
      <c r="F19" s="10">
        <v>683</v>
      </c>
      <c r="G19" s="10">
        <v>498</v>
      </c>
      <c r="H19" s="10">
        <v>1181</v>
      </c>
      <c r="I19" s="10">
        <v>396</v>
      </c>
      <c r="J19" s="10">
        <v>57</v>
      </c>
      <c r="K19" s="10">
        <v>453</v>
      </c>
      <c r="L19" s="10">
        <v>687</v>
      </c>
      <c r="M19" s="10">
        <v>306</v>
      </c>
      <c r="N19" s="10">
        <v>993</v>
      </c>
      <c r="O19" s="11">
        <f t="shared" ref="O19:Q19" si="9">IFERROR((L19-F19)/F19,"-")</f>
        <v>5.8565153733528552E-3</v>
      </c>
      <c r="P19" s="11">
        <f t="shared" si="9"/>
        <v>-0.38554216867469882</v>
      </c>
      <c r="Q19" s="11">
        <f t="shared" si="9"/>
        <v>-0.15918712955122777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2">
      <c r="A20" s="1"/>
      <c r="B20" s="12" t="s">
        <v>17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8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2">
      <c r="A21" s="1"/>
      <c r="B21" s="13" t="s">
        <v>14</v>
      </c>
      <c r="C21" s="14">
        <f t="shared" ref="C21:N21" si="10">SUM(C15+C18)</f>
        <v>14081</v>
      </c>
      <c r="D21" s="14">
        <f t="shared" si="10"/>
        <v>13326</v>
      </c>
      <c r="E21" s="14">
        <f t="shared" si="10"/>
        <v>27407</v>
      </c>
      <c r="F21" s="14">
        <f t="shared" si="10"/>
        <v>54900</v>
      </c>
      <c r="G21" s="14">
        <f t="shared" si="10"/>
        <v>50594</v>
      </c>
      <c r="H21" s="14">
        <f t="shared" si="10"/>
        <v>105494</v>
      </c>
      <c r="I21" s="14">
        <f t="shared" si="10"/>
        <v>14251</v>
      </c>
      <c r="J21" s="14">
        <f t="shared" si="10"/>
        <v>14940</v>
      </c>
      <c r="K21" s="14">
        <f t="shared" si="10"/>
        <v>29191</v>
      </c>
      <c r="L21" s="14">
        <f t="shared" si="10"/>
        <v>55982</v>
      </c>
      <c r="M21" s="14">
        <f t="shared" si="10"/>
        <v>52296</v>
      </c>
      <c r="N21" s="14">
        <f t="shared" si="10"/>
        <v>108278</v>
      </c>
      <c r="O21" s="8">
        <f t="shared" ref="O21:Q21" si="11">IFERROR((L21-F21)/F21,"-")</f>
        <v>1.970856102003643E-2</v>
      </c>
      <c r="P21" s="8">
        <f t="shared" si="11"/>
        <v>3.3640352610981542E-2</v>
      </c>
      <c r="Q21" s="8">
        <f t="shared" si="11"/>
        <v>2.6390126452689254E-2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2">
      <c r="A22" s="1"/>
      <c r="B22" s="13" t="s">
        <v>15</v>
      </c>
      <c r="C22" s="15">
        <f t="shared" ref="C22:N22" si="12">SUM(C16+C19)</f>
        <v>2795</v>
      </c>
      <c r="D22" s="15">
        <f t="shared" si="12"/>
        <v>5291</v>
      </c>
      <c r="E22" s="15">
        <f t="shared" si="12"/>
        <v>8086</v>
      </c>
      <c r="F22" s="15">
        <f t="shared" si="12"/>
        <v>10288</v>
      </c>
      <c r="G22" s="15">
        <f t="shared" si="12"/>
        <v>18638</v>
      </c>
      <c r="H22" s="15">
        <f t="shared" si="12"/>
        <v>28926</v>
      </c>
      <c r="I22" s="15">
        <f t="shared" si="12"/>
        <v>3928</v>
      </c>
      <c r="J22" s="15">
        <f t="shared" si="12"/>
        <v>5318</v>
      </c>
      <c r="K22" s="15">
        <f t="shared" si="12"/>
        <v>9246</v>
      </c>
      <c r="L22" s="15">
        <f t="shared" si="12"/>
        <v>12011</v>
      </c>
      <c r="M22" s="15">
        <f t="shared" si="12"/>
        <v>21381</v>
      </c>
      <c r="N22" s="15">
        <f t="shared" si="12"/>
        <v>33392</v>
      </c>
      <c r="O22" s="11">
        <f t="shared" ref="O22:Q22" si="13">IFERROR((L22-F22)/F22,"-")</f>
        <v>0.16747667185069984</v>
      </c>
      <c r="P22" s="11">
        <f t="shared" si="13"/>
        <v>0.14717244339521407</v>
      </c>
      <c r="Q22" s="11">
        <f t="shared" si="13"/>
        <v>0.15439397082209777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x14ac:dyDescent="0.2">
      <c r="A23" s="1"/>
      <c r="B23" s="16" t="s">
        <v>18</v>
      </c>
      <c r="C23" s="17">
        <v>28192.349999904633</v>
      </c>
      <c r="D23" s="17">
        <v>31057.85000038147</v>
      </c>
      <c r="E23" s="17">
        <v>59250.200000286102</v>
      </c>
      <c r="F23" s="17">
        <v>108843.89999961853</v>
      </c>
      <c r="G23" s="17">
        <v>115327.15000152588</v>
      </c>
      <c r="H23" s="17">
        <v>224171.05000114441</v>
      </c>
      <c r="I23" s="17">
        <v>31085.599999427795</v>
      </c>
      <c r="J23" s="17">
        <v>34103.500000715256</v>
      </c>
      <c r="K23" s="17">
        <v>65189.100000143051</v>
      </c>
      <c r="L23" s="17">
        <v>115634.64999949932</v>
      </c>
      <c r="M23" s="17">
        <v>124819.10000014305</v>
      </c>
      <c r="N23" s="17">
        <v>240453.74999964237</v>
      </c>
      <c r="O23" s="6">
        <f t="shared" ref="O23:Q23" si="14">IFERROR((L23-F23)/F23,"-")</f>
        <v>6.2389807788076235E-2</v>
      </c>
      <c r="P23" s="6">
        <f t="shared" si="14"/>
        <v>8.2304557066498099E-2</v>
      </c>
      <c r="Q23" s="6">
        <f t="shared" si="14"/>
        <v>7.2635159617688544E-2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2">
      <c r="A24" s="1"/>
      <c r="B24" s="18" t="s">
        <v>19</v>
      </c>
      <c r="C24" s="5">
        <f t="shared" ref="C24:N24" si="15">SUM(C25:C26)</f>
        <v>321515.29200000002</v>
      </c>
      <c r="D24" s="5">
        <f t="shared" si="15"/>
        <v>334370.0560000001</v>
      </c>
      <c r="E24" s="5">
        <f t="shared" si="15"/>
        <v>655885.348</v>
      </c>
      <c r="F24" s="5">
        <f t="shared" si="15"/>
        <v>1270630.209</v>
      </c>
      <c r="G24" s="5">
        <f t="shared" si="15"/>
        <v>1256816.763</v>
      </c>
      <c r="H24" s="5">
        <f t="shared" si="15"/>
        <v>2527446.9720000001</v>
      </c>
      <c r="I24" s="5">
        <f t="shared" si="15"/>
        <v>333205.81399999995</v>
      </c>
      <c r="J24" s="5">
        <f t="shared" si="15"/>
        <v>364799.16399999993</v>
      </c>
      <c r="K24" s="5">
        <f t="shared" si="15"/>
        <v>698004.978</v>
      </c>
      <c r="L24" s="5">
        <f t="shared" si="15"/>
        <v>1305846.5189999996</v>
      </c>
      <c r="M24" s="5">
        <f t="shared" si="15"/>
        <v>1293982.4540000004</v>
      </c>
      <c r="N24" s="5">
        <f t="shared" si="15"/>
        <v>2599828.9730000002</v>
      </c>
      <c r="O24" s="6">
        <f t="shared" ref="O24:Q24" si="16">IFERROR((L24-F24)/F24,"-")</f>
        <v>2.7715624695965016E-2</v>
      </c>
      <c r="P24" s="6">
        <f t="shared" si="16"/>
        <v>2.9571288428144826E-2</v>
      </c>
      <c r="Q24" s="6">
        <f t="shared" si="16"/>
        <v>2.8638385612784346E-2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9" t="s">
        <v>20</v>
      </c>
      <c r="C25" s="10">
        <v>59328.049000000014</v>
      </c>
      <c r="D25" s="10">
        <v>65023.607000000025</v>
      </c>
      <c r="E25" s="10">
        <v>124351.65599999997</v>
      </c>
      <c r="F25" s="10">
        <v>229526.31299999999</v>
      </c>
      <c r="G25" s="10">
        <v>241464.82800000001</v>
      </c>
      <c r="H25" s="10">
        <v>470991.14099999983</v>
      </c>
      <c r="I25" s="10">
        <v>65520.952999999994</v>
      </c>
      <c r="J25" s="10">
        <v>71941.5</v>
      </c>
      <c r="K25" s="10">
        <v>137462.45299999998</v>
      </c>
      <c r="L25" s="10">
        <v>243316.99799999996</v>
      </c>
      <c r="M25" s="10">
        <v>261806.57699999993</v>
      </c>
      <c r="N25" s="10">
        <v>505123.57500000007</v>
      </c>
      <c r="O25" s="11">
        <f t="shared" ref="O25:Q25" si="17">IFERROR((L25-F25)/F25,"-")</f>
        <v>6.0083241959277972E-2</v>
      </c>
      <c r="P25" s="11">
        <f t="shared" si="17"/>
        <v>8.4243113866670147E-2</v>
      </c>
      <c r="Q25" s="11">
        <f t="shared" si="17"/>
        <v>7.2469375809342984E-2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9" t="s">
        <v>21</v>
      </c>
      <c r="C26" s="10">
        <v>262187.24300000002</v>
      </c>
      <c r="D26" s="10">
        <v>269346.44900000008</v>
      </c>
      <c r="E26" s="10">
        <v>531533.69200000004</v>
      </c>
      <c r="F26" s="10">
        <v>1041103.8960000001</v>
      </c>
      <c r="G26" s="10">
        <v>1015351.9349999999</v>
      </c>
      <c r="H26" s="10">
        <v>2056455.8310000002</v>
      </c>
      <c r="I26" s="10">
        <v>267684.86099999998</v>
      </c>
      <c r="J26" s="10">
        <v>292857.66399999993</v>
      </c>
      <c r="K26" s="10">
        <v>560542.52500000002</v>
      </c>
      <c r="L26" s="10">
        <v>1062529.5209999997</v>
      </c>
      <c r="M26" s="10">
        <v>1032175.8770000003</v>
      </c>
      <c r="N26" s="10">
        <v>2094705.398</v>
      </c>
      <c r="O26" s="11">
        <f t="shared" ref="O26:Q26" si="18">IFERROR((L26-F26)/F26,"-")</f>
        <v>2.0579718395367191E-2</v>
      </c>
      <c r="P26" s="11">
        <f t="shared" si="18"/>
        <v>1.6569567083161554E-2</v>
      </c>
      <c r="Q26" s="11">
        <f t="shared" si="18"/>
        <v>1.859975129220259E-2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2" t="s">
        <v>22</v>
      </c>
      <c r="C27" s="29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8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2">
      <c r="A28" s="1"/>
      <c r="B28" s="4" t="s">
        <v>23</v>
      </c>
      <c r="C28" s="5">
        <f t="shared" ref="C28:N28" si="19">SUM(C29:C30)</f>
        <v>14920</v>
      </c>
      <c r="D28" s="5">
        <f t="shared" si="19"/>
        <v>16826</v>
      </c>
      <c r="E28" s="5">
        <f t="shared" si="19"/>
        <v>31746</v>
      </c>
      <c r="F28" s="5">
        <f t="shared" si="19"/>
        <v>59364</v>
      </c>
      <c r="G28" s="5">
        <f t="shared" si="19"/>
        <v>63467</v>
      </c>
      <c r="H28" s="5">
        <f t="shared" si="19"/>
        <v>122831</v>
      </c>
      <c r="I28" s="5">
        <f t="shared" si="19"/>
        <v>16605</v>
      </c>
      <c r="J28" s="5">
        <f t="shared" si="19"/>
        <v>18773</v>
      </c>
      <c r="K28" s="5">
        <f t="shared" si="19"/>
        <v>35378</v>
      </c>
      <c r="L28" s="5">
        <f t="shared" si="19"/>
        <v>63012</v>
      </c>
      <c r="M28" s="5">
        <f t="shared" si="19"/>
        <v>68910</v>
      </c>
      <c r="N28" s="5">
        <f t="shared" si="19"/>
        <v>131922</v>
      </c>
      <c r="O28" s="6">
        <f t="shared" ref="O28:Q28" si="20">IFERROR((L28-F28)/F28,"-")</f>
        <v>6.145138467758237E-2</v>
      </c>
      <c r="P28" s="6">
        <f t="shared" si="20"/>
        <v>8.576110419588133E-2</v>
      </c>
      <c r="Q28" s="6">
        <f t="shared" si="20"/>
        <v>7.4012260748508113E-2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9" t="s">
        <v>24</v>
      </c>
      <c r="C29" s="7">
        <v>3581</v>
      </c>
      <c r="D29" s="7">
        <v>4006</v>
      </c>
      <c r="E29" s="7">
        <v>7587</v>
      </c>
      <c r="F29" s="7">
        <v>15079</v>
      </c>
      <c r="G29" s="7">
        <v>14715</v>
      </c>
      <c r="H29" s="7">
        <v>29794</v>
      </c>
      <c r="I29" s="7">
        <v>3674</v>
      </c>
      <c r="J29" s="7">
        <v>3449</v>
      </c>
      <c r="K29" s="7">
        <v>7123</v>
      </c>
      <c r="L29" s="7">
        <v>14955</v>
      </c>
      <c r="M29" s="7">
        <v>14581</v>
      </c>
      <c r="N29" s="7">
        <v>29536</v>
      </c>
      <c r="O29" s="8">
        <f t="shared" ref="O29:Q29" si="21">IFERROR((L29-F29)/F29,"-")</f>
        <v>-8.223356986537568E-3</v>
      </c>
      <c r="P29" s="8">
        <f t="shared" si="21"/>
        <v>-9.1063540604825015E-3</v>
      </c>
      <c r="Q29" s="8">
        <f t="shared" si="21"/>
        <v>-8.6594616365711224E-3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9" t="s">
        <v>25</v>
      </c>
      <c r="C30" s="7">
        <v>11339</v>
      </c>
      <c r="D30" s="7">
        <v>12820</v>
      </c>
      <c r="E30" s="7">
        <v>24159</v>
      </c>
      <c r="F30" s="7">
        <v>44285</v>
      </c>
      <c r="G30" s="7">
        <v>48752</v>
      </c>
      <c r="H30" s="7">
        <v>93037</v>
      </c>
      <c r="I30" s="7">
        <v>12931</v>
      </c>
      <c r="J30" s="7">
        <v>15324</v>
      </c>
      <c r="K30" s="7">
        <v>28255</v>
      </c>
      <c r="L30" s="7">
        <v>48057</v>
      </c>
      <c r="M30" s="7">
        <v>54329</v>
      </c>
      <c r="N30" s="7">
        <v>102386</v>
      </c>
      <c r="O30" s="8">
        <f t="shared" ref="O30:Q30" si="22">IFERROR((L30-F30)/F30,"-")</f>
        <v>8.5175567347860442E-2</v>
      </c>
      <c r="P30" s="8">
        <f t="shared" si="22"/>
        <v>0.11439530685920578</v>
      </c>
      <c r="Q30" s="8">
        <f t="shared" si="22"/>
        <v>0.10048690306007288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2">
      <c r="A31" s="1"/>
      <c r="B31" s="16" t="s">
        <v>26</v>
      </c>
      <c r="C31" s="20">
        <v>1956</v>
      </c>
      <c r="D31" s="20">
        <v>1791</v>
      </c>
      <c r="E31" s="20">
        <v>3747</v>
      </c>
      <c r="F31" s="20">
        <v>5815</v>
      </c>
      <c r="G31" s="20">
        <v>5765</v>
      </c>
      <c r="H31" s="20">
        <v>11580</v>
      </c>
      <c r="I31" s="20">
        <v>1574</v>
      </c>
      <c r="J31" s="20">
        <v>1485</v>
      </c>
      <c r="K31" s="20">
        <v>3059</v>
      </c>
      <c r="L31" s="20">
        <v>4981</v>
      </c>
      <c r="M31" s="20">
        <v>4767</v>
      </c>
      <c r="N31" s="20">
        <v>9748</v>
      </c>
      <c r="O31" s="6">
        <f t="shared" ref="O31:Q31" si="23">IFERROR((L31-F31)/F31,"-")</f>
        <v>-0.14342218400687876</v>
      </c>
      <c r="P31" s="6">
        <f t="shared" si="23"/>
        <v>-0.17311361665221162</v>
      </c>
      <c r="Q31" s="6">
        <f t="shared" si="23"/>
        <v>-0.15820379965457684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5">
    <mergeCell ref="B2:Q2"/>
    <mergeCell ref="B3:Q3"/>
    <mergeCell ref="C17:Q17"/>
    <mergeCell ref="C20:Q20"/>
    <mergeCell ref="C27:Q27"/>
    <mergeCell ref="B5:B7"/>
    <mergeCell ref="C5:H5"/>
    <mergeCell ref="I5:N5"/>
    <mergeCell ref="O5:Q6"/>
    <mergeCell ref="C6:E6"/>
    <mergeCell ref="F6:H6"/>
    <mergeCell ref="I6:K6"/>
    <mergeCell ref="L6:N6"/>
    <mergeCell ref="C8:Q8"/>
    <mergeCell ref="C14:Q14"/>
  </mergeCells>
  <printOptions horizontalCentered="1"/>
  <pageMargins left="0.51181102362204722" right="0.51181102362204722" top="1.5354330708661419" bottom="0.55118110236220474" header="0.19685039370078741" footer="0"/>
  <pageSetup paperSize="9" scale="87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sheet_1</vt:lpstr>
      <vt:lpstr>sheet_1!Área_de_Impressão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Nelson Silva</cp:lastModifiedBy>
  <cp:lastPrinted>2024-12-03T16:29:40Z</cp:lastPrinted>
  <dcterms:created xsi:type="dcterms:W3CDTF">2010-03-23T10:34:53Z</dcterms:created>
  <dcterms:modified xsi:type="dcterms:W3CDTF">2026-05-18T13:50:56Z</dcterms:modified>
</cp:coreProperties>
</file>