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8655" activeTab="0"/>
  </bookViews>
  <sheets>
    <sheet name="dezembro" sheetId="1" r:id="rId1"/>
  </sheets>
  <definedNames/>
  <calcPr fullCalcOnLoad="1"/>
</workbook>
</file>

<file path=xl/sharedStrings.xml><?xml version="1.0" encoding="utf-8"?>
<sst xmlns="http://schemas.openxmlformats.org/spreadsheetml/2006/main" count="64" uniqueCount="23">
  <si>
    <t>2017 / 2018</t>
  </si>
  <si>
    <t>Grupos de Mercadorias</t>
  </si>
  <si>
    <t>DEZEMBRO</t>
  </si>
  <si>
    <t>JANEIRO / DEZEMBRO</t>
  </si>
  <si>
    <t>VARIAÇÃO ACUMULADA</t>
  </si>
  <si>
    <t>Carga</t>
  </si>
  <si>
    <t>Descarga</t>
  </si>
  <si>
    <t>total</t>
  </si>
  <si>
    <t>CONTINENTE E REGIÕES AUTÓNOMAS</t>
  </si>
  <si>
    <t>CARGA GERAL</t>
  </si>
  <si>
    <t>FRACIONADA</t>
  </si>
  <si>
    <t>CONTENTORES</t>
  </si>
  <si>
    <t>RO-RO</t>
  </si>
  <si>
    <t>0</t>
  </si>
  <si>
    <t>GRANEL SÓLIDO</t>
  </si>
  <si>
    <t>GRANEL LÍQUIDO</t>
  </si>
  <si>
    <t>UNIÃO EUROPEIA</t>
  </si>
  <si>
    <t>EXTRA UNIÃO EUROPEIA</t>
  </si>
  <si>
    <t>Total</t>
  </si>
  <si>
    <t>Porto de Leixões</t>
  </si>
  <si>
    <t>Movimento de Mercadorias Segundo o Grupo e a Origem/Destino</t>
  </si>
  <si>
    <t>Toneladas</t>
  </si>
  <si>
    <t xml:space="preserve">   -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</si>
</sst>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#\ ###;#\ ###\ ###;0"/>
  </numFmts>
  <fonts count="46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8"/>
      <color indexed="9"/>
      <name val="Tahoma"/>
      <family val="0"/>
    </font>
    <font>
      <b/>
      <sz val="8"/>
      <color indexed="18"/>
      <name val="Tahoma"/>
      <family val="0"/>
    </font>
    <font>
      <b/>
      <sz val="9"/>
      <color indexed="18"/>
      <name val="Arial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14"/>
      <color indexed="18"/>
      <name val="Tahoma"/>
      <family val="0"/>
    </font>
    <font>
      <b/>
      <sz val="12"/>
      <color indexed="1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>
        <color indexed="8"/>
      </top>
      <bottom>
        <color indexed="8"/>
      </bottom>
    </border>
    <border>
      <left style="thin">
        <color indexed="31"/>
      </left>
      <right style="thin">
        <color indexed="31"/>
      </right>
      <top>
        <color indexed="8"/>
      </top>
      <bottom style="thin">
        <color indexed="3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1" fillId="0" borderId="0" applyFont="0" applyFill="0" applyBorder="0" applyAlignment="0" applyProtection="0"/>
    <xf numFmtId="0" fontId="39" fillId="20" borderId="7" applyNumberFormat="0" applyAlignment="0" applyProtection="0"/>
    <xf numFmtId="16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1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3" fillId="34" borderId="10" xfId="0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left" vertical="center"/>
    </xf>
    <xf numFmtId="172" fontId="4" fillId="33" borderId="11" xfId="0" applyNumberFormat="1" applyFont="1" applyFill="1" applyBorder="1" applyAlignment="1">
      <alignment horizontal="right" vertical="center"/>
    </xf>
    <xf numFmtId="172" fontId="6" fillId="33" borderId="11" xfId="0" applyNumberFormat="1" applyFont="1" applyFill="1" applyBorder="1" applyAlignment="1">
      <alignment horizontal="right" vertical="center"/>
    </xf>
    <xf numFmtId="49" fontId="3" fillId="34" borderId="11" xfId="0" applyNumberFormat="1" applyFont="1" applyFill="1" applyBorder="1" applyAlignment="1">
      <alignment horizontal="left" vertical="center"/>
    </xf>
    <xf numFmtId="172" fontId="3" fillId="34" borderId="11" xfId="0" applyNumberFormat="1" applyFont="1" applyFill="1" applyBorder="1" applyAlignment="1">
      <alignment horizontal="right" vertical="center"/>
    </xf>
    <xf numFmtId="49" fontId="4" fillId="33" borderId="0" xfId="0" applyNumberFormat="1" applyFont="1" applyFill="1" applyAlignment="1">
      <alignment horizontal="right" vertical="center"/>
    </xf>
    <xf numFmtId="1" fontId="3" fillId="34" borderId="11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Alignment="1">
      <alignment horizontal="center" vertical="center"/>
    </xf>
    <xf numFmtId="49" fontId="9" fillId="33" borderId="0" xfId="0" applyNumberFormat="1" applyFont="1" applyFill="1" applyAlignment="1">
      <alignment horizontal="center"/>
    </xf>
    <xf numFmtId="49" fontId="4" fillId="33" borderId="11" xfId="0" applyNumberFormat="1" applyFont="1" applyFill="1" applyBorder="1" applyAlignment="1">
      <alignment horizontal="left" vertical="center" indent="1"/>
    </xf>
    <xf numFmtId="49" fontId="6" fillId="33" borderId="11" xfId="0" applyNumberFormat="1" applyFont="1" applyFill="1" applyBorder="1" applyAlignment="1">
      <alignment horizontal="left" vertical="center" indent="2"/>
    </xf>
    <xf numFmtId="9" fontId="4" fillId="33" borderId="11" xfId="52" applyFont="1" applyFill="1" applyBorder="1" applyAlignment="1">
      <alignment horizontal="right" vertical="center"/>
    </xf>
    <xf numFmtId="9" fontId="5" fillId="33" borderId="11" xfId="52" applyFont="1" applyFill="1" applyBorder="1" applyAlignment="1">
      <alignment horizontal="right" vertical="center"/>
    </xf>
    <xf numFmtId="9" fontId="6" fillId="33" borderId="11" xfId="52" applyFont="1" applyFill="1" applyBorder="1" applyAlignment="1">
      <alignment horizontal="right" vertical="center"/>
    </xf>
    <xf numFmtId="9" fontId="7" fillId="33" borderId="11" xfId="52" applyFont="1" applyFill="1" applyBorder="1" applyAlignment="1">
      <alignment horizontal="right" vertical="center"/>
    </xf>
    <xf numFmtId="9" fontId="3" fillId="34" borderId="11" xfId="52" applyFont="1" applyFill="1" applyBorder="1" applyAlignment="1">
      <alignment horizontal="right" vertical="center"/>
    </xf>
    <xf numFmtId="9" fontId="7" fillId="33" borderId="11" xfId="52" applyFont="1" applyFill="1" applyBorder="1" applyAlignment="1">
      <alignment horizontal="right" vertical="center"/>
    </xf>
    <xf numFmtId="3" fontId="45" fillId="0" borderId="0" xfId="0" applyNumberFormat="1" applyFont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9"/>
  <sheetViews>
    <sheetView tabSelected="1" zoomScalePageLayoutView="0" workbookViewId="0" topLeftCell="A1">
      <selection activeCell="Q19" sqref="Q19"/>
    </sheetView>
  </sheetViews>
  <sheetFormatPr defaultColWidth="9.140625" defaultRowHeight="12.75"/>
  <cols>
    <col min="1" max="1" width="29.8515625" style="0" customWidth="1"/>
    <col min="2" max="2" width="7.8515625" style="0" customWidth="1"/>
    <col min="3" max="3" width="8.57421875" style="0" bestFit="1" customWidth="1"/>
    <col min="4" max="5" width="8.8515625" style="0" bestFit="1" customWidth="1"/>
    <col min="6" max="7" width="9.8515625" style="0" bestFit="1" customWidth="1"/>
    <col min="8" max="8" width="8.7109375" style="0" customWidth="1"/>
    <col min="9" max="11" width="8.8515625" style="0" bestFit="1" customWidth="1"/>
    <col min="12" max="13" width="9.8515625" style="0" bestFit="1" customWidth="1"/>
    <col min="14" max="14" width="6.8515625" style="0" customWidth="1"/>
    <col min="15" max="15" width="7.8515625" style="0" customWidth="1"/>
    <col min="16" max="16" width="6.7109375" style="0" customWidth="1"/>
  </cols>
  <sheetData>
    <row r="1" s="1" customFormat="1" ht="11.25" customHeight="1"/>
    <row r="2" spans="1:16" s="1" customFormat="1" ht="23.25" customHeight="1">
      <c r="A2" s="14" t="s">
        <v>19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1" customFormat="1" ht="15" customHeight="1">
      <c r="A3" s="15" t="s">
        <v>20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="1" customFormat="1" ht="15.75" customHeight="1">
      <c r="O4" s="11" t="s">
        <v>21</v>
      </c>
    </row>
    <row r="5" spans="1:16" s="1" customFormat="1" ht="18" customHeight="1">
      <c r="A5" s="2"/>
      <c r="B5" s="12">
        <v>2017</v>
      </c>
      <c r="C5" s="12"/>
      <c r="D5" s="12"/>
      <c r="E5" s="12"/>
      <c r="F5" s="12"/>
      <c r="G5" s="12"/>
      <c r="H5" s="12">
        <v>2018</v>
      </c>
      <c r="I5" s="12"/>
      <c r="J5" s="12"/>
      <c r="K5" s="12"/>
      <c r="L5" s="12"/>
      <c r="M5" s="12"/>
      <c r="N5" s="13" t="s">
        <v>0</v>
      </c>
      <c r="O5" s="13"/>
      <c r="P5" s="13"/>
    </row>
    <row r="6" spans="1:16" s="1" customFormat="1" ht="18" customHeight="1">
      <c r="A6" s="4" t="s">
        <v>1</v>
      </c>
      <c r="B6" s="13" t="s">
        <v>2</v>
      </c>
      <c r="C6" s="13"/>
      <c r="D6" s="13"/>
      <c r="E6" s="13" t="s">
        <v>3</v>
      </c>
      <c r="F6" s="13"/>
      <c r="G6" s="13"/>
      <c r="H6" s="13" t="s">
        <v>2</v>
      </c>
      <c r="I6" s="13"/>
      <c r="J6" s="13"/>
      <c r="K6" s="13" t="s">
        <v>3</v>
      </c>
      <c r="L6" s="13"/>
      <c r="M6" s="13"/>
      <c r="N6" s="13" t="s">
        <v>4</v>
      </c>
      <c r="O6" s="13"/>
      <c r="P6" s="13"/>
    </row>
    <row r="7" spans="1:16" s="1" customFormat="1" ht="18" customHeight="1">
      <c r="A7" s="5"/>
      <c r="B7" s="3" t="s">
        <v>5</v>
      </c>
      <c r="C7" s="3" t="s">
        <v>6</v>
      </c>
      <c r="D7" s="3" t="s">
        <v>7</v>
      </c>
      <c r="E7" s="3" t="s">
        <v>5</v>
      </c>
      <c r="F7" s="3" t="s">
        <v>6</v>
      </c>
      <c r="G7" s="3" t="s">
        <v>7</v>
      </c>
      <c r="H7" s="3" t="s">
        <v>5</v>
      </c>
      <c r="I7" s="3" t="s">
        <v>6</v>
      </c>
      <c r="J7" s="3" t="s">
        <v>7</v>
      </c>
      <c r="K7" s="3" t="s">
        <v>5</v>
      </c>
      <c r="L7" s="3" t="s">
        <v>6</v>
      </c>
      <c r="M7" s="3" t="s">
        <v>7</v>
      </c>
      <c r="N7" s="3" t="s">
        <v>5</v>
      </c>
      <c r="O7" s="3" t="s">
        <v>6</v>
      </c>
      <c r="P7" s="3" t="s">
        <v>7</v>
      </c>
    </row>
    <row r="8" spans="1:16" s="1" customFormat="1" ht="18" customHeight="1">
      <c r="A8" s="6" t="s">
        <v>8</v>
      </c>
      <c r="B8" s="7">
        <f>SUM(B10:B14)</f>
        <v>152058.34457000002</v>
      </c>
      <c r="C8" s="7">
        <f aca="true" t="shared" si="0" ref="C8:M8">SUM(C10:C14)</f>
        <v>113759.12555</v>
      </c>
      <c r="D8" s="7">
        <f t="shared" si="0"/>
        <v>265817.47012</v>
      </c>
      <c r="E8" s="7">
        <f t="shared" si="0"/>
        <v>2120135.93321</v>
      </c>
      <c r="F8" s="7">
        <f t="shared" si="0"/>
        <v>1688502.49208</v>
      </c>
      <c r="G8" s="7">
        <f t="shared" si="0"/>
        <v>3808638.42529</v>
      </c>
      <c r="H8" s="7">
        <f t="shared" si="0"/>
        <v>188685.11293</v>
      </c>
      <c r="I8" s="7">
        <f t="shared" si="0"/>
        <v>95978.58889999999</v>
      </c>
      <c r="J8" s="7">
        <f t="shared" si="0"/>
        <v>284663.70183</v>
      </c>
      <c r="K8" s="7">
        <f t="shared" si="0"/>
        <v>2120838.78486</v>
      </c>
      <c r="L8" s="7">
        <f t="shared" si="0"/>
        <v>1526121.21894</v>
      </c>
      <c r="M8" s="7">
        <f t="shared" si="0"/>
        <v>3646960.0038</v>
      </c>
      <c r="N8" s="18">
        <f>K8/E8-1</f>
        <v>0.0003315125407719055</v>
      </c>
      <c r="O8" s="18">
        <f>L8/F8-1</f>
        <v>-0.0961688086938911</v>
      </c>
      <c r="P8" s="19">
        <f>M8/G8-1</f>
        <v>-0.04245045169329498</v>
      </c>
    </row>
    <row r="9" spans="1:16" s="1" customFormat="1" ht="18" customHeight="1">
      <c r="A9" s="16" t="s">
        <v>9</v>
      </c>
      <c r="B9" s="8">
        <f>SUM(B10:B12)</f>
        <v>59502.50557000001</v>
      </c>
      <c r="C9" s="8">
        <f aca="true" t="shared" si="1" ref="C9:M9">SUM(C10:C12)</f>
        <v>56330.08955</v>
      </c>
      <c r="D9" s="8">
        <f t="shared" si="1"/>
        <v>115832.59512</v>
      </c>
      <c r="E9" s="8">
        <f t="shared" si="1"/>
        <v>721103.95321</v>
      </c>
      <c r="F9" s="8">
        <f t="shared" si="1"/>
        <v>599940.0340800001</v>
      </c>
      <c r="G9" s="8">
        <f t="shared" si="1"/>
        <v>1321043.98729</v>
      </c>
      <c r="H9" s="8">
        <f t="shared" si="1"/>
        <v>54892.58293</v>
      </c>
      <c r="I9" s="8">
        <f t="shared" si="1"/>
        <v>51357.27889999999</v>
      </c>
      <c r="J9" s="8">
        <f t="shared" si="1"/>
        <v>106249.86183</v>
      </c>
      <c r="K9" s="8">
        <f t="shared" si="1"/>
        <v>686895.8638600002</v>
      </c>
      <c r="L9" s="8">
        <f t="shared" si="1"/>
        <v>628208.44194</v>
      </c>
      <c r="M9" s="8">
        <f t="shared" si="1"/>
        <v>1315104.3058000002</v>
      </c>
      <c r="N9" s="20">
        <f aca="true" t="shared" si="2" ref="N9:N29">K9/E9-1</f>
        <v>-0.04743849925897958</v>
      </c>
      <c r="O9" s="20">
        <f aca="true" t="shared" si="3" ref="O9:O29">L9/F9-1</f>
        <v>0.047118722295885984</v>
      </c>
      <c r="P9" s="20">
        <f aca="true" t="shared" si="4" ref="P9:P29">M9/G9-1</f>
        <v>-0.0044962026602797245</v>
      </c>
    </row>
    <row r="10" spans="1:16" s="1" customFormat="1" ht="15" customHeight="1">
      <c r="A10" s="17" t="s">
        <v>10</v>
      </c>
      <c r="B10" s="8">
        <v>1645.1768200000001</v>
      </c>
      <c r="C10" s="8">
        <v>74.251</v>
      </c>
      <c r="D10" s="8">
        <v>1719.42782</v>
      </c>
      <c r="E10" s="8">
        <v>23357.29682</v>
      </c>
      <c r="F10" s="8">
        <v>2011.2819999999997</v>
      </c>
      <c r="G10" s="8">
        <v>25368.57882</v>
      </c>
      <c r="H10" s="8">
        <v>1999.931</v>
      </c>
      <c r="I10" s="8">
        <v>146.34</v>
      </c>
      <c r="J10" s="8">
        <v>2146.271</v>
      </c>
      <c r="K10" s="8">
        <v>22254.4292</v>
      </c>
      <c r="L10" s="8">
        <v>2212.347</v>
      </c>
      <c r="M10" s="8">
        <v>24466.7762</v>
      </c>
      <c r="N10" s="20">
        <f t="shared" si="2"/>
        <v>-0.047217262703775575</v>
      </c>
      <c r="O10" s="20">
        <f t="shared" si="3"/>
        <v>0.09996857725570085</v>
      </c>
      <c r="P10" s="20">
        <f t="shared" si="4"/>
        <v>-0.035548014983363574</v>
      </c>
    </row>
    <row r="11" spans="1:16" s="1" customFormat="1" ht="15" customHeight="1">
      <c r="A11" s="17" t="s">
        <v>11</v>
      </c>
      <c r="B11" s="8">
        <v>57857.32875000001</v>
      </c>
      <c r="C11" s="8">
        <v>56255.83855</v>
      </c>
      <c r="D11" s="8">
        <v>114113.1673</v>
      </c>
      <c r="E11" s="8">
        <v>697746.6563899999</v>
      </c>
      <c r="F11" s="8">
        <v>597928.7520800001</v>
      </c>
      <c r="G11" s="8">
        <v>1295675.4084700001</v>
      </c>
      <c r="H11" s="8">
        <v>52892.65193</v>
      </c>
      <c r="I11" s="8">
        <v>51210.938899999994</v>
      </c>
      <c r="J11" s="8">
        <v>104103.59083</v>
      </c>
      <c r="K11" s="8">
        <v>664448.7736600002</v>
      </c>
      <c r="L11" s="8">
        <v>625996.0949400001</v>
      </c>
      <c r="M11" s="8">
        <v>1290444.8686000002</v>
      </c>
      <c r="N11" s="20">
        <f t="shared" si="2"/>
        <v>-0.04772202406855841</v>
      </c>
      <c r="O11" s="20">
        <f t="shared" si="3"/>
        <v>0.046940948670494365</v>
      </c>
      <c r="P11" s="20">
        <f t="shared" si="4"/>
        <v>-0.004036921466446963</v>
      </c>
    </row>
    <row r="12" spans="1:16" s="1" customFormat="1" ht="15" customHeight="1">
      <c r="A12" s="17" t="s">
        <v>12</v>
      </c>
      <c r="B12" s="8" t="s">
        <v>13</v>
      </c>
      <c r="C12" s="8" t="s">
        <v>13</v>
      </c>
      <c r="D12" s="8" t="s">
        <v>13</v>
      </c>
      <c r="E12" s="8" t="s">
        <v>13</v>
      </c>
      <c r="F12" s="8" t="s">
        <v>13</v>
      </c>
      <c r="G12" s="8" t="s">
        <v>13</v>
      </c>
      <c r="H12" s="8" t="s">
        <v>13</v>
      </c>
      <c r="I12" s="8" t="s">
        <v>13</v>
      </c>
      <c r="J12" s="8" t="s">
        <v>13</v>
      </c>
      <c r="K12" s="8">
        <v>192.661</v>
      </c>
      <c r="L12" s="8" t="s">
        <v>13</v>
      </c>
      <c r="M12" s="8">
        <v>192.661</v>
      </c>
      <c r="N12" s="23" t="str">
        <f>"   -"</f>
        <v>   -</v>
      </c>
      <c r="O12" s="21" t="s">
        <v>22</v>
      </c>
      <c r="P12" s="21" t="s">
        <v>22</v>
      </c>
    </row>
    <row r="13" spans="1:16" s="1" customFormat="1" ht="18" customHeight="1">
      <c r="A13" s="16" t="s">
        <v>14</v>
      </c>
      <c r="B13" s="8" t="s">
        <v>13</v>
      </c>
      <c r="C13" s="8">
        <v>6061</v>
      </c>
      <c r="D13" s="8">
        <v>6061</v>
      </c>
      <c r="E13" s="8" t="s">
        <v>13</v>
      </c>
      <c r="F13" s="8">
        <v>79045</v>
      </c>
      <c r="G13" s="8">
        <v>79045</v>
      </c>
      <c r="H13" s="8" t="s">
        <v>13</v>
      </c>
      <c r="I13" s="8">
        <v>4979</v>
      </c>
      <c r="J13" s="8">
        <v>4979</v>
      </c>
      <c r="K13" s="8" t="s">
        <v>13</v>
      </c>
      <c r="L13" s="8">
        <v>47425</v>
      </c>
      <c r="M13" s="8">
        <v>47425</v>
      </c>
      <c r="N13" s="20" t="s">
        <v>22</v>
      </c>
      <c r="O13" s="20">
        <f t="shared" si="3"/>
        <v>-0.40002530204314</v>
      </c>
      <c r="P13" s="20">
        <f t="shared" si="4"/>
        <v>-0.40002530204314</v>
      </c>
    </row>
    <row r="14" spans="1:16" s="1" customFormat="1" ht="18" customHeight="1">
      <c r="A14" s="16" t="s">
        <v>15</v>
      </c>
      <c r="B14" s="8">
        <v>92555.839</v>
      </c>
      <c r="C14" s="8">
        <v>51368.036</v>
      </c>
      <c r="D14" s="8">
        <v>143923.875</v>
      </c>
      <c r="E14" s="8">
        <v>1399031.98</v>
      </c>
      <c r="F14" s="8">
        <v>1009517.4579999999</v>
      </c>
      <c r="G14" s="8">
        <v>2408549.438</v>
      </c>
      <c r="H14" s="8">
        <v>133792.53</v>
      </c>
      <c r="I14" s="8">
        <v>39642.31</v>
      </c>
      <c r="J14" s="8">
        <v>173434.84</v>
      </c>
      <c r="K14" s="8">
        <v>1433942.9209999996</v>
      </c>
      <c r="L14" s="8">
        <v>850487.777</v>
      </c>
      <c r="M14" s="8">
        <v>2284430.698</v>
      </c>
      <c r="N14" s="20">
        <f t="shared" si="2"/>
        <v>0.02495364044501658</v>
      </c>
      <c r="O14" s="20">
        <f t="shared" si="3"/>
        <v>-0.15753039210937536</v>
      </c>
      <c r="P14" s="20">
        <f t="shared" si="4"/>
        <v>-0.05153256895696745</v>
      </c>
    </row>
    <row r="15" spans="1:16" s="1" customFormat="1" ht="18" customHeight="1">
      <c r="A15" s="6" t="s">
        <v>16</v>
      </c>
      <c r="B15" s="7">
        <f>SUM(B17:B21)</f>
        <v>294921.86433</v>
      </c>
      <c r="C15" s="7">
        <f aca="true" t="shared" si="5" ref="C15:M15">SUM(C17:C21)</f>
        <v>319173.1627099999</v>
      </c>
      <c r="D15" s="7">
        <f t="shared" si="5"/>
        <v>614095.02704</v>
      </c>
      <c r="E15" s="7">
        <f t="shared" si="5"/>
        <v>3398784.4288999992</v>
      </c>
      <c r="F15" s="7">
        <f t="shared" si="5"/>
        <v>4115116.484317991</v>
      </c>
      <c r="G15" s="7">
        <f t="shared" si="5"/>
        <v>7513900.91321799</v>
      </c>
      <c r="H15" s="7">
        <f t="shared" si="5"/>
        <v>229445.81782</v>
      </c>
      <c r="I15" s="7">
        <f t="shared" si="5"/>
        <v>383367.51138000033</v>
      </c>
      <c r="J15" s="7">
        <f t="shared" si="5"/>
        <v>612813.3292000003</v>
      </c>
      <c r="K15" s="7">
        <f t="shared" si="5"/>
        <v>3283638.836310003</v>
      </c>
      <c r="L15" s="7">
        <f t="shared" si="5"/>
        <v>4451511.33262</v>
      </c>
      <c r="M15" s="7">
        <f t="shared" si="5"/>
        <v>7735150.1689300025</v>
      </c>
      <c r="N15" s="18">
        <f t="shared" si="2"/>
        <v>-0.033878463020752037</v>
      </c>
      <c r="O15" s="18">
        <f t="shared" si="3"/>
        <v>0.08174613029399103</v>
      </c>
      <c r="P15" s="19">
        <f t="shared" si="4"/>
        <v>0.02944532517361309</v>
      </c>
    </row>
    <row r="16" spans="1:16" s="1" customFormat="1" ht="18" customHeight="1">
      <c r="A16" s="16" t="s">
        <v>9</v>
      </c>
      <c r="B16" s="8">
        <f>SUM(B17:B19)</f>
        <v>159459.81433000002</v>
      </c>
      <c r="C16" s="8">
        <f>SUM(C17:C19)</f>
        <v>223393.6337099999</v>
      </c>
      <c r="D16" s="8">
        <f>SUM(D17:D19)</f>
        <v>382853.44803999993</v>
      </c>
      <c r="E16" s="8">
        <f>SUM(E17:E19)</f>
        <v>2192801.473899999</v>
      </c>
      <c r="F16" s="8">
        <f>SUM(F17:F19)</f>
        <v>2745997.97831799</v>
      </c>
      <c r="G16" s="8">
        <f>SUM(G17:G19)</f>
        <v>4938799.452217989</v>
      </c>
      <c r="H16" s="8">
        <f>SUM(H17:H19)</f>
        <v>183158.83782000002</v>
      </c>
      <c r="I16" s="8">
        <f>SUM(I17:I19)</f>
        <v>243111.24638000032</v>
      </c>
      <c r="J16" s="8">
        <f>SUM(J17:J19)</f>
        <v>426270.0842000003</v>
      </c>
      <c r="K16" s="8">
        <f>SUM(K17:K19)</f>
        <v>2310970.3243100033</v>
      </c>
      <c r="L16" s="8">
        <f>SUM(L17:L19)</f>
        <v>3022823.09062</v>
      </c>
      <c r="M16" s="8">
        <f>SUM(M17:M19)</f>
        <v>5333793.414930003</v>
      </c>
      <c r="N16" s="20">
        <f t="shared" si="2"/>
        <v>0.05388944316962507</v>
      </c>
      <c r="O16" s="20">
        <f t="shared" si="3"/>
        <v>0.10081038459888969</v>
      </c>
      <c r="P16" s="20">
        <f t="shared" si="4"/>
        <v>0.0799777287038097</v>
      </c>
    </row>
    <row r="17" spans="1:16" s="1" customFormat="1" ht="15" customHeight="1">
      <c r="A17" s="17" t="s">
        <v>10</v>
      </c>
      <c r="B17" s="8">
        <v>30865.540999999994</v>
      </c>
      <c r="C17" s="8">
        <v>2696.297</v>
      </c>
      <c r="D17" s="8">
        <v>33561.837999999996</v>
      </c>
      <c r="E17" s="8">
        <v>458815.5219999997</v>
      </c>
      <c r="F17" s="8">
        <v>19094.115000000005</v>
      </c>
      <c r="G17" s="8">
        <v>477909.6369999997</v>
      </c>
      <c r="H17" s="8">
        <v>24692.37</v>
      </c>
      <c r="I17" s="8">
        <v>1609.513</v>
      </c>
      <c r="J17" s="8">
        <v>26301.882999999998</v>
      </c>
      <c r="K17" s="8">
        <v>406790.144</v>
      </c>
      <c r="L17" s="8">
        <v>29024.524</v>
      </c>
      <c r="M17" s="8">
        <v>435814.66799999995</v>
      </c>
      <c r="N17" s="20">
        <f t="shared" si="2"/>
        <v>-0.11339062325794591</v>
      </c>
      <c r="O17" s="20">
        <f t="shared" si="3"/>
        <v>0.5200769451739446</v>
      </c>
      <c r="P17" s="20">
        <f t="shared" si="4"/>
        <v>-0.08808143996476847</v>
      </c>
    </row>
    <row r="18" spans="1:16" s="1" customFormat="1" ht="15" customHeight="1">
      <c r="A18" s="17" t="s">
        <v>11</v>
      </c>
      <c r="B18" s="8">
        <v>92487.82933000002</v>
      </c>
      <c r="C18" s="8">
        <v>171015.78099999996</v>
      </c>
      <c r="D18" s="8">
        <v>263503.61033</v>
      </c>
      <c r="E18" s="8">
        <v>1306341.592759999</v>
      </c>
      <c r="F18" s="8">
        <v>2099129.4879499897</v>
      </c>
      <c r="G18" s="8">
        <v>3405471.0807099887</v>
      </c>
      <c r="H18" s="8">
        <v>115818.55102</v>
      </c>
      <c r="I18" s="8">
        <v>193692.17112000033</v>
      </c>
      <c r="J18" s="8">
        <v>309510.7221400003</v>
      </c>
      <c r="K18" s="8">
        <v>1410179.7017100034</v>
      </c>
      <c r="L18" s="8">
        <v>2341360.6130399997</v>
      </c>
      <c r="M18" s="8">
        <v>3751540.314750003</v>
      </c>
      <c r="N18" s="20">
        <f t="shared" si="2"/>
        <v>0.07948771556038303</v>
      </c>
      <c r="O18" s="20">
        <f t="shared" si="3"/>
        <v>0.11539598985223765</v>
      </c>
      <c r="P18" s="20">
        <f t="shared" si="4"/>
        <v>0.10162154540095658</v>
      </c>
    </row>
    <row r="19" spans="1:16" s="1" customFormat="1" ht="15" customHeight="1">
      <c r="A19" s="17" t="s">
        <v>12</v>
      </c>
      <c r="B19" s="8">
        <v>36106.444</v>
      </c>
      <c r="C19" s="8">
        <v>49681.55570999997</v>
      </c>
      <c r="D19" s="8">
        <v>85787.99970999997</v>
      </c>
      <c r="E19" s="8">
        <v>427644.3591400004</v>
      </c>
      <c r="F19" s="8">
        <v>627774.3753679999</v>
      </c>
      <c r="G19" s="8">
        <v>1055418.7345080003</v>
      </c>
      <c r="H19" s="8">
        <v>42647.91680000001</v>
      </c>
      <c r="I19" s="8">
        <v>47809.56225999997</v>
      </c>
      <c r="J19" s="8">
        <v>90457.47905999998</v>
      </c>
      <c r="K19" s="8">
        <v>494000.47859999986</v>
      </c>
      <c r="L19" s="8">
        <v>652437.9535800002</v>
      </c>
      <c r="M19" s="8">
        <v>1146438.43218</v>
      </c>
      <c r="N19" s="21">
        <f t="shared" si="2"/>
        <v>0.15516659589160176</v>
      </c>
      <c r="O19" s="21">
        <f t="shared" si="3"/>
        <v>0.039287328664127985</v>
      </c>
      <c r="P19" s="21">
        <f t="shared" si="4"/>
        <v>0.08624036573922478</v>
      </c>
    </row>
    <row r="20" spans="1:16" s="1" customFormat="1" ht="18" customHeight="1">
      <c r="A20" s="16" t="s">
        <v>14</v>
      </c>
      <c r="B20" s="8">
        <v>5799.876</v>
      </c>
      <c r="C20" s="8">
        <v>74455.81</v>
      </c>
      <c r="D20" s="8">
        <v>80255.686</v>
      </c>
      <c r="E20" s="8">
        <v>206854.31500000006</v>
      </c>
      <c r="F20" s="8">
        <v>1093384.5350000008</v>
      </c>
      <c r="G20" s="8">
        <v>1300238.850000001</v>
      </c>
      <c r="H20" s="8">
        <v>11240.595</v>
      </c>
      <c r="I20" s="8">
        <v>90949.528</v>
      </c>
      <c r="J20" s="8">
        <v>102190.123</v>
      </c>
      <c r="K20" s="8">
        <v>214332.83700000003</v>
      </c>
      <c r="L20" s="8">
        <v>1095224.1209999998</v>
      </c>
      <c r="M20" s="8">
        <v>1309556.9579999999</v>
      </c>
      <c r="N20" s="20">
        <f t="shared" si="2"/>
        <v>0.036153570207128505</v>
      </c>
      <c r="O20" s="20">
        <f t="shared" si="3"/>
        <v>0.0016824693793560108</v>
      </c>
      <c r="P20" s="20">
        <f t="shared" si="4"/>
        <v>0.00716645868564747</v>
      </c>
    </row>
    <row r="21" spans="1:16" s="1" customFormat="1" ht="18" customHeight="1">
      <c r="A21" s="16" t="s">
        <v>15</v>
      </c>
      <c r="B21" s="8">
        <v>129662.174</v>
      </c>
      <c r="C21" s="8">
        <v>21323.719000000005</v>
      </c>
      <c r="D21" s="8">
        <v>150985.893</v>
      </c>
      <c r="E21" s="8">
        <v>999128.64</v>
      </c>
      <c r="F21" s="8">
        <v>275733.971</v>
      </c>
      <c r="G21" s="8">
        <v>1274862.611</v>
      </c>
      <c r="H21" s="8">
        <v>35046.384999999995</v>
      </c>
      <c r="I21" s="8">
        <v>49306.737</v>
      </c>
      <c r="J21" s="8">
        <v>84353.122</v>
      </c>
      <c r="K21" s="8">
        <v>758335.6749999999</v>
      </c>
      <c r="L21" s="8">
        <v>333464.12100000004</v>
      </c>
      <c r="M21" s="8">
        <v>1091799.796</v>
      </c>
      <c r="N21" s="20">
        <f t="shared" si="2"/>
        <v>-0.2410029653438821</v>
      </c>
      <c r="O21" s="20">
        <f t="shared" si="3"/>
        <v>0.20936901532528251</v>
      </c>
      <c r="P21" s="20">
        <f t="shared" si="4"/>
        <v>-0.14359415157403177</v>
      </c>
    </row>
    <row r="22" spans="1:16" s="1" customFormat="1" ht="18" customHeight="1">
      <c r="A22" s="6" t="s">
        <v>17</v>
      </c>
      <c r="B22" s="7">
        <f>SUM(B24:B28)</f>
        <v>144225.84245999972</v>
      </c>
      <c r="C22" s="7">
        <f aca="true" t="shared" si="6" ref="C22:M22">SUM(C24:C28)</f>
        <v>528635.2676</v>
      </c>
      <c r="D22" s="7">
        <f t="shared" si="6"/>
        <v>672861.1100599996</v>
      </c>
      <c r="E22" s="7">
        <f t="shared" si="6"/>
        <v>1965376.6452400037</v>
      </c>
      <c r="F22" s="7">
        <f t="shared" si="6"/>
        <v>6228100.241640001</v>
      </c>
      <c r="G22" s="7">
        <f t="shared" si="6"/>
        <v>8193476.886880005</v>
      </c>
      <c r="H22" s="7">
        <f t="shared" si="6"/>
        <v>218972.42743000004</v>
      </c>
      <c r="I22" s="7">
        <f t="shared" si="6"/>
        <v>551328.96806</v>
      </c>
      <c r="J22" s="7">
        <f t="shared" si="6"/>
        <v>770301.39549</v>
      </c>
      <c r="K22" s="7">
        <f t="shared" si="6"/>
        <v>1893137.7158900045</v>
      </c>
      <c r="L22" s="7">
        <f t="shared" si="6"/>
        <v>5880886.744360002</v>
      </c>
      <c r="M22" s="7">
        <f t="shared" si="6"/>
        <v>7774024.460250007</v>
      </c>
      <c r="N22" s="18">
        <f t="shared" si="2"/>
        <v>-0.03675576868431629</v>
      </c>
      <c r="O22" s="18">
        <f t="shared" si="3"/>
        <v>-0.05574950367025078</v>
      </c>
      <c r="P22" s="19">
        <f t="shared" si="4"/>
        <v>-0.05119345943376685</v>
      </c>
    </row>
    <row r="23" spans="1:16" s="1" customFormat="1" ht="18" customHeight="1">
      <c r="A23" s="16" t="s">
        <v>9</v>
      </c>
      <c r="B23" s="8">
        <f>SUM(B24:B26)</f>
        <v>122144.49945999972</v>
      </c>
      <c r="C23" s="8">
        <f>SUM(C24:C26)</f>
        <v>32021.901600000012</v>
      </c>
      <c r="D23" s="8">
        <f>SUM(D24:D26)</f>
        <v>154166.4010599997</v>
      </c>
      <c r="E23" s="8">
        <f>SUM(E24:E26)</f>
        <v>1550752.1082400037</v>
      </c>
      <c r="F23" s="8">
        <f>SUM(F24:F26)</f>
        <v>556397.5836400002</v>
      </c>
      <c r="G23" s="8">
        <f>SUM(G24:G26)</f>
        <v>2107149.6918800045</v>
      </c>
      <c r="H23" s="8">
        <f>SUM(H24:H26)</f>
        <v>190710.82543000006</v>
      </c>
      <c r="I23" s="8">
        <f>SUM(I24:I26)</f>
        <v>49546.07305999999</v>
      </c>
      <c r="J23" s="8">
        <f>SUM(J24:J26)</f>
        <v>240256.89849000005</v>
      </c>
      <c r="K23" s="8">
        <f>SUM(K24:K26)</f>
        <v>1649682.4018900045</v>
      </c>
      <c r="L23" s="8">
        <f>SUM(L24:L26)</f>
        <v>504320.6473600016</v>
      </c>
      <c r="M23" s="8">
        <f>SUM(M24:M26)</f>
        <v>2154003.049250006</v>
      </c>
      <c r="N23" s="20">
        <f t="shared" si="2"/>
        <v>0.06379504056407814</v>
      </c>
      <c r="O23" s="20">
        <f t="shared" si="3"/>
        <v>-0.09359662552685233</v>
      </c>
      <c r="P23" s="20">
        <f t="shared" si="4"/>
        <v>0.02223541951032404</v>
      </c>
    </row>
    <row r="24" spans="1:16" s="1" customFormat="1" ht="15" customHeight="1">
      <c r="A24" s="17" t="s">
        <v>10</v>
      </c>
      <c r="B24" s="8">
        <v>39612.9774</v>
      </c>
      <c r="C24" s="8">
        <v>5938.054999999999</v>
      </c>
      <c r="D24" s="8">
        <v>45551.032400000004</v>
      </c>
      <c r="E24" s="8">
        <v>383609.68890999997</v>
      </c>
      <c r="F24" s="8">
        <v>234321.785</v>
      </c>
      <c r="G24" s="8">
        <v>617931.47391</v>
      </c>
      <c r="H24" s="8">
        <v>44230.63824000001</v>
      </c>
      <c r="I24" s="8">
        <v>14894.626999999999</v>
      </c>
      <c r="J24" s="8">
        <v>59125.26524000001</v>
      </c>
      <c r="K24" s="24">
        <v>354581.5556899999</v>
      </c>
      <c r="L24" s="24">
        <v>166883.89999999994</v>
      </c>
      <c r="M24" s="24">
        <v>521465.45568999986</v>
      </c>
      <c r="N24" s="20">
        <f t="shared" si="2"/>
        <v>-0.07567101160161382</v>
      </c>
      <c r="O24" s="20">
        <f t="shared" si="3"/>
        <v>-0.28780032125480803</v>
      </c>
      <c r="P24" s="20">
        <f t="shared" si="4"/>
        <v>-0.1561111907920879</v>
      </c>
    </row>
    <row r="25" spans="1:16" s="1" customFormat="1" ht="15" customHeight="1">
      <c r="A25" s="17" t="s">
        <v>11</v>
      </c>
      <c r="B25" s="8">
        <v>81868.12505999971</v>
      </c>
      <c r="C25" s="8">
        <v>26083.84660000001</v>
      </c>
      <c r="D25" s="8">
        <v>107951.97165999972</v>
      </c>
      <c r="E25" s="8">
        <v>1161368.0918300038</v>
      </c>
      <c r="F25" s="8">
        <v>321540.8236400002</v>
      </c>
      <c r="G25" s="8">
        <v>1482908.915470004</v>
      </c>
      <c r="H25" s="8">
        <v>146189.32919000005</v>
      </c>
      <c r="I25" s="8">
        <v>34651.44605999999</v>
      </c>
      <c r="J25" s="8">
        <v>180840.77525000004</v>
      </c>
      <c r="K25" s="24">
        <v>1290562.9237000046</v>
      </c>
      <c r="L25" s="24">
        <v>337158.85076000163</v>
      </c>
      <c r="M25" s="24">
        <v>1627721.7744600063</v>
      </c>
      <c r="N25" s="20">
        <f t="shared" si="2"/>
        <v>0.11124365546019477</v>
      </c>
      <c r="O25" s="20">
        <f t="shared" si="3"/>
        <v>0.04857245479189132</v>
      </c>
      <c r="P25" s="20">
        <f t="shared" si="4"/>
        <v>0.0976545878706947</v>
      </c>
    </row>
    <row r="26" spans="1:16" s="1" customFormat="1" ht="15" customHeight="1">
      <c r="A26" s="17" t="s">
        <v>12</v>
      </c>
      <c r="B26" s="8">
        <v>663.397</v>
      </c>
      <c r="C26" s="8"/>
      <c r="D26" s="8">
        <v>663.397</v>
      </c>
      <c r="E26" s="8">
        <v>5774.327500000001</v>
      </c>
      <c r="F26" s="8">
        <v>534.975</v>
      </c>
      <c r="G26" s="8">
        <v>6309.302500000002</v>
      </c>
      <c r="H26" s="8">
        <v>290.858</v>
      </c>
      <c r="I26" s="8"/>
      <c r="J26" s="8">
        <v>290.858</v>
      </c>
      <c r="K26" s="24">
        <v>4537.922500000001</v>
      </c>
      <c r="L26" s="24">
        <v>277.89660000000003</v>
      </c>
      <c r="M26" s="24">
        <v>4815.819100000001</v>
      </c>
      <c r="N26" s="21">
        <f t="shared" si="2"/>
        <v>-0.21412103833736484</v>
      </c>
      <c r="O26" s="21">
        <f t="shared" si="3"/>
        <v>-0.4805428291041637</v>
      </c>
      <c r="P26" s="21">
        <f t="shared" si="4"/>
        <v>-0.23671133219559537</v>
      </c>
    </row>
    <row r="27" spans="1:16" s="1" customFormat="1" ht="18" customHeight="1">
      <c r="A27" s="16" t="s">
        <v>14</v>
      </c>
      <c r="B27" s="8"/>
      <c r="C27" s="8">
        <v>127398.81</v>
      </c>
      <c r="D27" s="8">
        <v>127398.81</v>
      </c>
      <c r="E27" s="8">
        <v>12515.900000000001</v>
      </c>
      <c r="F27" s="8">
        <v>961380.9899999998</v>
      </c>
      <c r="G27" s="8">
        <v>973896.8899999998</v>
      </c>
      <c r="H27" s="8"/>
      <c r="I27" s="8">
        <v>121315.23999999999</v>
      </c>
      <c r="J27" s="8">
        <v>121315.23999999999</v>
      </c>
      <c r="K27" s="24">
        <v>17687.98</v>
      </c>
      <c r="L27" s="24">
        <v>1203565.537</v>
      </c>
      <c r="M27" s="24">
        <v>1221253.517</v>
      </c>
      <c r="N27" s="20">
        <f t="shared" si="2"/>
        <v>0.4132407577561339</v>
      </c>
      <c r="O27" s="20">
        <f t="shared" si="3"/>
        <v>0.2519131848030407</v>
      </c>
      <c r="P27" s="20">
        <f t="shared" si="4"/>
        <v>0.25398646359780486</v>
      </c>
    </row>
    <row r="28" spans="1:16" s="1" customFormat="1" ht="18" customHeight="1">
      <c r="A28" s="16" t="s">
        <v>15</v>
      </c>
      <c r="B28" s="8">
        <v>22081.343</v>
      </c>
      <c r="C28" s="8">
        <v>369214.556</v>
      </c>
      <c r="D28" s="8">
        <v>391295.899</v>
      </c>
      <c r="E28" s="8">
        <v>402108.63700000005</v>
      </c>
      <c r="F28" s="8">
        <v>4710321.6680000005</v>
      </c>
      <c r="G28" s="8">
        <v>5112430.305000001</v>
      </c>
      <c r="H28" s="8">
        <v>28261.602</v>
      </c>
      <c r="I28" s="8">
        <v>380467.655</v>
      </c>
      <c r="J28" s="8">
        <v>408729.25700000004</v>
      </c>
      <c r="K28" s="24">
        <v>225767.33399999997</v>
      </c>
      <c r="L28" s="24">
        <v>4173000.56</v>
      </c>
      <c r="M28" s="24">
        <v>4398767.894</v>
      </c>
      <c r="N28" s="20">
        <f t="shared" si="2"/>
        <v>-0.4385414457038883</v>
      </c>
      <c r="O28" s="20">
        <f t="shared" si="3"/>
        <v>-0.11407312406079195</v>
      </c>
      <c r="P28" s="20">
        <f t="shared" si="4"/>
        <v>-0.13959357261105987</v>
      </c>
    </row>
    <row r="29" spans="1:16" s="1" customFormat="1" ht="18" customHeight="1">
      <c r="A29" s="9" t="s">
        <v>18</v>
      </c>
      <c r="B29" s="10">
        <f>SUM(B22,B15,B8)</f>
        <v>591206.0513599997</v>
      </c>
      <c r="C29" s="10">
        <f aca="true" t="shared" si="7" ref="C29:M29">SUM(C22,C15,C8)</f>
        <v>961567.55586</v>
      </c>
      <c r="D29" s="10">
        <f t="shared" si="7"/>
        <v>1552773.6072199994</v>
      </c>
      <c r="E29" s="10">
        <f t="shared" si="7"/>
        <v>7484297.007350003</v>
      </c>
      <c r="F29" s="10">
        <f t="shared" si="7"/>
        <v>12031719.21803799</v>
      </c>
      <c r="G29" s="10">
        <f t="shared" si="7"/>
        <v>19516016.225387994</v>
      </c>
      <c r="H29" s="10">
        <f t="shared" si="7"/>
        <v>637103.35818</v>
      </c>
      <c r="I29" s="10">
        <f t="shared" si="7"/>
        <v>1030675.0683400003</v>
      </c>
      <c r="J29" s="10">
        <f t="shared" si="7"/>
        <v>1667778.4265200002</v>
      </c>
      <c r="K29" s="10">
        <f t="shared" si="7"/>
        <v>7297615.337060007</v>
      </c>
      <c r="L29" s="10">
        <f t="shared" si="7"/>
        <v>11858519.295920003</v>
      </c>
      <c r="M29" s="10">
        <f t="shared" si="7"/>
        <v>19156134.63298001</v>
      </c>
      <c r="N29" s="22">
        <f t="shared" si="2"/>
        <v>-0.02494311357588619</v>
      </c>
      <c r="O29" s="22">
        <f t="shared" si="3"/>
        <v>-0.014395276267611501</v>
      </c>
      <c r="P29" s="22">
        <f t="shared" si="4"/>
        <v>-0.018440320414358946</v>
      </c>
    </row>
  </sheetData>
  <sheetProtection/>
  <mergeCells count="10">
    <mergeCell ref="A2:P2"/>
    <mergeCell ref="A3:P3"/>
    <mergeCell ref="B5:G5"/>
    <mergeCell ref="H5:M5"/>
    <mergeCell ref="N5:P5"/>
    <mergeCell ref="B6:D6"/>
    <mergeCell ref="E6:G6"/>
    <mergeCell ref="H6:J6"/>
    <mergeCell ref="K6:M6"/>
    <mergeCell ref="N6:P6"/>
  </mergeCells>
  <printOptions horizontalCentered="1"/>
  <pageMargins left="0.3937007874015748" right="0.3937007874015748" top="1.5748031496062993" bottom="0.984251968503937" header="0.5118110236220472" footer="0.5118110236220472"/>
  <pageSetup fitToHeight="1" fitToWidth="1" horizontalDpi="600" verticalDpi="600" orientation="landscape" paperSize="9" scale="86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Nelson Silva</cp:lastModifiedBy>
  <cp:lastPrinted>2019-02-06T15:00:06Z</cp:lastPrinted>
  <dcterms:modified xsi:type="dcterms:W3CDTF">2019-02-06T15:00:56Z</dcterms:modified>
  <cp:category/>
  <cp:version/>
  <cp:contentType/>
  <cp:contentStatus/>
</cp:coreProperties>
</file>