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renomenclaturaparaosmapasdoboletim\"/>
    </mc:Choice>
  </mc:AlternateContent>
  <xr:revisionPtr revIDLastSave="0" documentId="13_ncr:1_{9BB84A13-6146-4CAB-A421-60E1504CA0E8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<sst xmlns="http://schemas.openxmlformats.org/spreadsheetml/2006/main" count="65" uniqueCount="40">
  <si>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</si>
  <si>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</si>
  <si>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</si>
  <si>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</si>
  <si>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</si>
  <si>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</si>
  <si>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</si>
  <si>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ESTRANGEIROS</t>
  </si>
  <si>
    <t>NACIONAIS</t>
  </si>
  <si>
    <t>Porto de Leixões</t>
  </si>
  <si>
    <t>2024</t>
  </si>
  <si>
    <t>2025</t>
  </si>
  <si>
    <t>2024/2025</t>
  </si>
  <si>
    <t>SETEMBRO</t>
  </si>
  <si>
    <t>JANEIRO/SETEMBRO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</si>
  <si>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</si>
  <si>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</si>
  <si>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</si>
  <si>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</si>
  <si>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</si>
  <si>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</si>
  <si>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</si>
  <si>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</si>
  <si>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 MISTO (C.GERAL E PASSAGEIROS)</t>
  </si>
  <si>
    <t>NAVIO RO-RO E CONTENTORES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</si>
  <si>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</si>
  <si>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</si>
  <si>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</si>
  <si>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</si>
  <si>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</si>
  <si>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</si>
  <si>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</si>
  <si>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PESCA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</si>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</sst>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K2"/>
    </sheetView>
  </sheetViews>
  <sheetFormatPr defaultColWidth="12.5703125" defaultRowHeight="15" customHeight="1" x14ac:dyDescent="0.2"/>
  <cols>
    <col min="1" max="1" customWidth="true" width="26.42578125" collapsed="true"/>
    <col min="2" max="2" customWidth="true" width="5.42578125" collapsed="true"/>
    <col min="3" max="3" customWidth="true" width="10.0" collapsed="true"/>
    <col min="4" max="4" customWidth="true" width="5.85546875" collapsed="true"/>
    <col min="5" max="5" customWidth="true" width="11.140625" collapsed="true"/>
    <col min="6" max="6" customWidth="true" width="5.42578125" collapsed="true"/>
    <col min="7" max="7" customWidth="true" width="10.0" collapsed="true"/>
    <col min="8" max="8" customWidth="true" width="5.85546875" collapsed="true"/>
    <col min="9" max="9" customWidth="true" width="11.140625" collapsed="true"/>
    <col min="10" max="10" customWidth="true" width="9.5703125" collapsed="true"/>
    <col min="11" max="11" customWidth="true" width="7.28515625" collapsed="true"/>
    <col min="12" max="26" customWidth="true" width="8.5703125" collapsed="true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4" t="s">
        <v>1</v>
      </c>
      <c r="B5" s="17" t="s">
        <v>10</v>
      </c>
      <c r="C5" s="18"/>
      <c r="D5" s="18"/>
      <c r="E5" s="19"/>
      <c r="F5" s="17" t="s">
        <v>11</v>
      </c>
      <c r="G5" s="18"/>
      <c r="H5" s="18"/>
      <c r="I5" s="19"/>
      <c r="J5" s="20" t="s">
        <v>12</v>
      </c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5"/>
      <c r="B6" s="20" t="s">
        <v>13</v>
      </c>
      <c r="C6" s="19" t="s">
        <v>14</v>
      </c>
      <c r="D6" s="20" t="s">
        <v>14</v>
      </c>
      <c r="E6" s="19" t="s">
        <v>14</v>
      </c>
      <c r="F6" s="20" t="s">
        <v>13</v>
      </c>
      <c r="G6" s="19"/>
      <c r="H6" s="20" t="s">
        <v>14</v>
      </c>
      <c r="I6" s="19"/>
      <c r="J6" s="21" t="s">
        <v>2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6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15</v>
      </c>
      <c r="B8" s="4" t="n">
        <v>0.0</v>
      </c>
      <c r="C8" s="4" t="n">
        <v>0.0</v>
      </c>
      <c r="D8" s="4" t="n">
        <v>0.0</v>
      </c>
      <c r="E8" s="4" t="n">
        <v>0.0</v>
      </c>
      <c r="F8" s="4" t="n">
        <v>13.0</v>
      </c>
      <c r="G8" s="4" t="n">
        <v>28634.0</v>
      </c>
      <c r="H8" s="5" t="n">
        <v>26.0</v>
      </c>
      <c r="I8" s="4" t="n">
        <v>61708.0</v>
      </c>
      <c r="J8" s="6" t="str">
        <f t="shared" ref="J8:K8" si="0">IFERROR((H8-D8)/D8,"-")</f>
        <v>-</v>
      </c>
      <c r="K8" s="6" t="str">
        <f t="shared" si="0"/>
        <v>-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16</v>
      </c>
      <c r="B9" s="7" t="n">
        <v>2.0</v>
      </c>
      <c r="C9" s="7" t="n">
        <v>5998.0</v>
      </c>
      <c r="D9" s="7" t="n">
        <v>35.0</v>
      </c>
      <c r="E9" s="7" t="n">
        <v>118480.0</v>
      </c>
      <c r="F9" s="7" t="n">
        <v>1.0</v>
      </c>
      <c r="G9" s="7" t="n">
        <v>2061.0</v>
      </c>
      <c r="H9" s="8" t="n">
        <v>12.0</v>
      </c>
      <c r="I9" s="7" t="n">
        <v>35170.0</v>
      </c>
      <c r="J9" s="6" t="n">
        <f t="shared" ref="J9:K9" si="1">IFERROR((H9-D9)/D9,"-")</f>
        <v>-0.6571428571428571</v>
      </c>
      <c r="K9" s="6" t="n">
        <f t="shared" si="1"/>
        <v>-0.7031566509115462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17</v>
      </c>
      <c r="B10" s="4" t="n">
        <v>26.0</v>
      </c>
      <c r="C10" s="4" t="n">
        <v>120123.0</v>
      </c>
      <c r="D10" s="4" t="n">
        <v>351.0</v>
      </c>
      <c r="E10" s="4" t="n">
        <v>2178353.0</v>
      </c>
      <c r="F10" s="4" t="n">
        <v>37.0</v>
      </c>
      <c r="G10" s="4" t="n">
        <v>149721.0</v>
      </c>
      <c r="H10" s="5" t="n">
        <v>349.0</v>
      </c>
      <c r="I10" s="4" t="n">
        <v>1929704.0</v>
      </c>
      <c r="J10" s="6" t="n">
        <f t="shared" ref="J10:K10" si="2">IFERROR((H10-D10)/D10,"-")</f>
        <v>-0.005698005698005698</v>
      </c>
      <c r="K10" s="6" t="n">
        <f t="shared" si="2"/>
        <v>-0.11414541169406428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18</v>
      </c>
      <c r="B11" s="7" t="n">
        <v>21.0</v>
      </c>
      <c r="C11" s="7" t="n">
        <v>1395275.0</v>
      </c>
      <c r="D11" s="7" t="n">
        <v>117.0</v>
      </c>
      <c r="E11" s="7" t="n">
        <v>6575062.0</v>
      </c>
      <c r="F11" s="7" t="n">
        <v>20.0</v>
      </c>
      <c r="G11" s="7" t="n">
        <v>1141288.0</v>
      </c>
      <c r="H11" s="8" t="n">
        <v>123.0</v>
      </c>
      <c r="I11" s="7" t="n">
        <v>7877861.0</v>
      </c>
      <c r="J11" s="6" t="n">
        <f t="shared" ref="J11:K11" si="3">IFERROR((H11-D11)/D11,"-")</f>
        <v>0.05128205128205128</v>
      </c>
      <c r="K11" s="6" t="n">
        <f t="shared" si="3"/>
        <v>0.19814246618510975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19</v>
      </c>
      <c r="B12" s="4" t="n">
        <v>0.0</v>
      </c>
      <c r="C12" s="4" t="n">
        <v>0.0</v>
      </c>
      <c r="D12" s="4" t="n">
        <v>5.0</v>
      </c>
      <c r="E12" s="4" t="n">
        <v>7323.0</v>
      </c>
      <c r="F12" s="4" t="n">
        <v>0.0</v>
      </c>
      <c r="G12" s="4" t="n">
        <v>0.0</v>
      </c>
      <c r="H12" s="5" t="n">
        <v>1.0</v>
      </c>
      <c r="I12" s="4" t="n">
        <v>1102.0</v>
      </c>
      <c r="J12" s="6" t="n">
        <f t="shared" ref="J12:K12" si="4">IFERROR((H12-D12)/D12,"-")</f>
        <v>-0.8</v>
      </c>
      <c r="K12" s="6" t="n">
        <f t="shared" si="4"/>
        <v>-0.8495152260002731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20</v>
      </c>
      <c r="B13" s="7" t="n">
        <v>16.0</v>
      </c>
      <c r="C13" s="7" t="n">
        <v>338739.0</v>
      </c>
      <c r="D13" s="7" t="n">
        <v>123.0</v>
      </c>
      <c r="E13" s="7" t="n">
        <v>2357333.0</v>
      </c>
      <c r="F13" s="7" t="n">
        <v>16.0</v>
      </c>
      <c r="G13" s="7" t="n">
        <v>274346.0</v>
      </c>
      <c r="H13" s="8" t="n">
        <v>111.0</v>
      </c>
      <c r="I13" s="7" t="n">
        <v>2268014.0</v>
      </c>
      <c r="J13" s="6" t="n">
        <f t="shared" ref="J13:K13" si="5">IFERROR((H13-D13)/D13,"-")</f>
        <v>-0.0975609756097561</v>
      </c>
      <c r="K13" s="6" t="n">
        <f t="shared" si="5"/>
        <v>-0.03788985264279591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21</v>
      </c>
      <c r="B14" s="4" t="n">
        <v>2.0</v>
      </c>
      <c r="C14" s="4" t="n">
        <v>2716.0</v>
      </c>
      <c r="D14" s="4" t="n">
        <v>8.0</v>
      </c>
      <c r="E14" s="4" t="n">
        <v>22048.0</v>
      </c>
      <c r="F14" s="4" t="n">
        <v>0.0</v>
      </c>
      <c r="G14" s="4" t="n">
        <v>0.0</v>
      </c>
      <c r="H14" s="5" t="n">
        <v>1.0</v>
      </c>
      <c r="I14" s="4" t="n">
        <v>1615.0</v>
      </c>
      <c r="J14" s="6" t="n">
        <f t="shared" ref="J14:K14" si="6">IFERROR((H14-D14)/D14,"-")</f>
        <v>-0.875</v>
      </c>
      <c r="K14" s="6" t="n">
        <f t="shared" si="6"/>
        <v>-0.926750725689405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22</v>
      </c>
      <c r="B15" s="7" t="n">
        <v>5.0</v>
      </c>
      <c r="C15" s="7" t="n">
        <v>71525.0</v>
      </c>
      <c r="D15" s="7" t="n">
        <v>57.0</v>
      </c>
      <c r="E15" s="7" t="n">
        <v>610996.0</v>
      </c>
      <c r="F15" s="7" t="n">
        <v>3.0</v>
      </c>
      <c r="G15" s="7" t="n">
        <v>64491.0</v>
      </c>
      <c r="H15" s="8" t="n">
        <v>49.0</v>
      </c>
      <c r="I15" s="7" t="n">
        <v>681135.0</v>
      </c>
      <c r="J15" s="6" t="n">
        <f t="shared" ref="J15:K15" si="7">IFERROR((H15-D15)/D15,"-")</f>
        <v>-0.14035087719298245</v>
      </c>
      <c r="K15" s="6" t="n">
        <f t="shared" si="7"/>
        <v>0.11479453220643016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23</v>
      </c>
      <c r="B16" s="4" t="n">
        <v>0.0</v>
      </c>
      <c r="C16" s="4" t="n">
        <v>0.0</v>
      </c>
      <c r="D16" s="4" t="n">
        <v>1.0</v>
      </c>
      <c r="E16" s="4" t="n">
        <v>590.0</v>
      </c>
      <c r="F16" s="4" t="n">
        <v>0.0</v>
      </c>
      <c r="G16" s="4" t="n">
        <v>0.0</v>
      </c>
      <c r="H16" s="5" t="n">
        <v>0.0</v>
      </c>
      <c r="I16" s="4" t="n">
        <v>0.0</v>
      </c>
      <c r="J16" s="6" t="n">
        <f t="shared" ref="J16:K16" si="8">IFERROR((H16-D16)/D16,"-")</f>
        <v>-1.0</v>
      </c>
      <c r="K16" s="6" t="n">
        <f t="shared" si="8"/>
        <v>-1.0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24</v>
      </c>
      <c r="B17" s="7" t="n">
        <v>0.0</v>
      </c>
      <c r="C17" s="7" t="n">
        <v>0.0</v>
      </c>
      <c r="D17" s="7" t="n">
        <v>4.0</v>
      </c>
      <c r="E17" s="7" t="n">
        <v>226980.0</v>
      </c>
      <c r="F17" s="7" t="n">
        <v>0.0</v>
      </c>
      <c r="G17" s="7" t="n">
        <v>0.0</v>
      </c>
      <c r="H17" s="8" t="n">
        <v>2.0</v>
      </c>
      <c r="I17" s="7" t="n">
        <v>114000.0</v>
      </c>
      <c r="J17" s="6" t="n">
        <f t="shared" ref="J17:K17" si="9">IFERROR((H17-D17)/D17,"-")</f>
        <v>-0.5</v>
      </c>
      <c r="K17" s="6" t="n">
        <f t="shared" si="9"/>
        <v>-0.4977531060005287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25</v>
      </c>
      <c r="B18" s="4" t="n">
        <v>12.0</v>
      </c>
      <c r="C18" s="4" t="n">
        <v>173490.0</v>
      </c>
      <c r="D18" s="4" t="n">
        <v>114.0</v>
      </c>
      <c r="E18" s="4" t="n">
        <v>1535092.0</v>
      </c>
      <c r="F18" s="4" t="n">
        <v>13.0</v>
      </c>
      <c r="G18" s="4" t="n">
        <v>202156.0</v>
      </c>
      <c r="H18" s="5" t="n">
        <v>97.0</v>
      </c>
      <c r="I18" s="4" t="n">
        <v>1355473.0</v>
      </c>
      <c r="J18" s="6" t="n">
        <f t="shared" ref="J18:K18" si="10">IFERROR((H18-D18)/D18,"-")</f>
        <v>-0.14912280701754385</v>
      </c>
      <c r="K18" s="6" t="n">
        <f t="shared" si="10"/>
        <v>-0.11700862228452757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26</v>
      </c>
      <c r="B19" s="7" t="n">
        <v>2.0</v>
      </c>
      <c r="C19" s="7" t="n">
        <v>1028.0</v>
      </c>
      <c r="D19" s="7" t="n">
        <v>18.0</v>
      </c>
      <c r="E19" s="7" t="n">
        <v>36282.0</v>
      </c>
      <c r="F19" s="7" t="n">
        <v>2.0</v>
      </c>
      <c r="G19" s="7" t="n">
        <v>30680.0</v>
      </c>
      <c r="H19" s="8" t="n">
        <v>30.0</v>
      </c>
      <c r="I19" s="7" t="n">
        <v>87111.0</v>
      </c>
      <c r="J19" s="6" t="n">
        <f t="shared" ref="J19:K19" si="11">IFERROR((H19-D19)/D19,"-")</f>
        <v>0.6666666666666666</v>
      </c>
      <c r="K19" s="6" t="n">
        <f t="shared" si="11"/>
        <v>1.4009426161733092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27</v>
      </c>
      <c r="B20" s="4" t="n">
        <v>1.0</v>
      </c>
      <c r="C20" s="4" t="n">
        <v>1241.0</v>
      </c>
      <c r="D20" s="4" t="n">
        <v>4.0</v>
      </c>
      <c r="E20" s="4" t="n">
        <v>3809.0</v>
      </c>
      <c r="F20" s="4" t="n">
        <v>6.0</v>
      </c>
      <c r="G20" s="4" t="n">
        <v>13916.0</v>
      </c>
      <c r="H20" s="5" t="n">
        <v>9.0</v>
      </c>
      <c r="I20" s="4" t="n">
        <v>21310.0</v>
      </c>
      <c r="J20" s="6" t="n">
        <f t="shared" ref="J20:K20" si="12">IFERROR((H20-D20)/D20,"-")</f>
        <v>1.25</v>
      </c>
      <c r="K20" s="6" t="n">
        <f t="shared" si="12"/>
        <v>4.594644263586243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28</v>
      </c>
      <c r="B21" s="7" t="n">
        <v>9.0</v>
      </c>
      <c r="C21" s="7" t="n">
        <v>460252.0</v>
      </c>
      <c r="D21" s="7" t="n">
        <v>70.0</v>
      </c>
      <c r="E21" s="7" t="n">
        <v>3326310.0</v>
      </c>
      <c r="F21" s="7" t="n">
        <v>7.0</v>
      </c>
      <c r="G21" s="7" t="n">
        <v>353185.0</v>
      </c>
      <c r="H21" s="8" t="n">
        <v>75.0</v>
      </c>
      <c r="I21" s="7" t="n">
        <v>3772058.0</v>
      </c>
      <c r="J21" s="6" t="n">
        <f t="shared" ref="J21:K21" si="13">IFERROR((H21-D21)/D21,"-")</f>
        <v>0.07142857142857142</v>
      </c>
      <c r="K21" s="6" t="n">
        <f t="shared" si="13"/>
        <v>0.13400675222694217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29</v>
      </c>
      <c r="B22" s="4" t="n">
        <v>4.0</v>
      </c>
      <c r="C22" s="4" t="n">
        <v>33013.0</v>
      </c>
      <c r="D22" s="4" t="n">
        <v>32.0</v>
      </c>
      <c r="E22" s="4" t="n">
        <v>221836.0</v>
      </c>
      <c r="F22" s="4" t="n">
        <v>3.0</v>
      </c>
      <c r="G22" s="4" t="n">
        <v>17360.0</v>
      </c>
      <c r="H22" s="5" t="n">
        <v>26.0</v>
      </c>
      <c r="I22" s="4" t="n">
        <v>228291.0</v>
      </c>
      <c r="J22" s="6" t="n">
        <f t="shared" ref="J22:K22" si="14">IFERROR((H22-D22)/D22,"-")</f>
        <v>-0.1875</v>
      </c>
      <c r="K22" s="6" t="n">
        <f t="shared" si="14"/>
        <v>0.029098072449917956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30</v>
      </c>
      <c r="B23" s="7" t="n">
        <v>0.0</v>
      </c>
      <c r="C23" s="7" t="n">
        <v>0.0</v>
      </c>
      <c r="D23" s="7" t="n">
        <v>1.0</v>
      </c>
      <c r="E23" s="7" t="n">
        <v>15382.0</v>
      </c>
      <c r="F23" s="7" t="n">
        <v>0.0</v>
      </c>
      <c r="G23" s="7" t="n">
        <v>0.0</v>
      </c>
      <c r="H23" s="8" t="n">
        <v>1.0</v>
      </c>
      <c r="I23" s="7" t="n">
        <v>12802.0</v>
      </c>
      <c r="J23" s="6" t="n">
        <f t="shared" ref="J23:K23" si="15">IFERROR((H23-D23)/D23,"-")</f>
        <v>0.0</v>
      </c>
      <c r="K23" s="6" t="n">
        <f t="shared" si="15"/>
        <v>-0.16772851384735404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31</v>
      </c>
      <c r="B24" s="4" t="n">
        <v>0.0</v>
      </c>
      <c r="C24" s="4" t="n">
        <v>0.0</v>
      </c>
      <c r="D24" s="4" t="n">
        <v>2.0</v>
      </c>
      <c r="E24" s="4" t="n">
        <v>2122.0</v>
      </c>
      <c r="F24" s="4" t="n">
        <v>0.0</v>
      </c>
      <c r="G24" s="4" t="n">
        <v>0.0</v>
      </c>
      <c r="H24" s="5" t="n">
        <v>4.0</v>
      </c>
      <c r="I24" s="4" t="n">
        <v>6530.0</v>
      </c>
      <c r="J24" s="6" t="n">
        <f t="shared" ref="J24:K24" si="16">IFERROR((H24-D24)/D24,"-")</f>
        <v>1.0</v>
      </c>
      <c r="K24" s="6" t="n">
        <f t="shared" si="16"/>
        <v>2.0772855796418472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32</v>
      </c>
      <c r="B25" s="7" t="n">
        <v>1.0</v>
      </c>
      <c r="C25" s="7" t="n">
        <v>278.0</v>
      </c>
      <c r="D25" s="7" t="n">
        <v>1.0</v>
      </c>
      <c r="E25" s="7" t="n">
        <v>278.0</v>
      </c>
      <c r="F25" s="7" t="n">
        <v>0.0</v>
      </c>
      <c r="G25" s="7" t="n">
        <v>0.0</v>
      </c>
      <c r="H25" s="8" t="n">
        <v>0.0</v>
      </c>
      <c r="I25" s="7" t="n">
        <v>0.0</v>
      </c>
      <c r="J25" s="6" t="n">
        <f t="shared" ref="J25:K25" si="17">IFERROR((H25-D25)/D25,"-")</f>
        <v>-1.0</v>
      </c>
      <c r="K25" s="6" t="n">
        <f t="shared" si="17"/>
        <v>-1.0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33</v>
      </c>
      <c r="B26" s="4" t="n">
        <v>0.0</v>
      </c>
      <c r="C26" s="4" t="n">
        <v>0.0</v>
      </c>
      <c r="D26" s="4" t="n">
        <v>2.0</v>
      </c>
      <c r="E26" s="4" t="n">
        <v>41087.0</v>
      </c>
      <c r="F26" s="4" t="n">
        <v>1.0</v>
      </c>
      <c r="G26" s="4" t="n">
        <v>11229.0</v>
      </c>
      <c r="H26" s="5" t="n">
        <v>16.0</v>
      </c>
      <c r="I26" s="4" t="n">
        <v>179664.0</v>
      </c>
      <c r="J26" s="6" t="n">
        <f t="shared" ref="J26:K26" si="18">IFERROR((H26-D26)/D26,"-")</f>
        <v>7.0</v>
      </c>
      <c r="K26" s="6" t="n">
        <f t="shared" si="18"/>
        <v>3.3727699759047876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34</v>
      </c>
      <c r="B27" s="7" t="n">
        <v>82.0</v>
      </c>
      <c r="C27" s="7" t="n">
        <v>910706.0</v>
      </c>
      <c r="D27" s="7" t="n">
        <v>782.0</v>
      </c>
      <c r="E27" s="7" t="n">
        <v>8633166.0</v>
      </c>
      <c r="F27" s="7" t="n">
        <v>77.0</v>
      </c>
      <c r="G27" s="7" t="n">
        <v>867847.0</v>
      </c>
      <c r="H27" s="8" t="n">
        <v>715.0</v>
      </c>
      <c r="I27" s="7" t="n">
        <v>7927795.0</v>
      </c>
      <c r="J27" s="6" t="n">
        <f t="shared" ref="J27:K27" si="19">IFERROR((H27-D27)/D27,"-")</f>
        <v>-0.08567774936061381</v>
      </c>
      <c r="K27" s="6" t="n">
        <f t="shared" si="19"/>
        <v>-0.08170478825496927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35</v>
      </c>
      <c r="B28" s="4" t="n">
        <v>0.0</v>
      </c>
      <c r="C28" s="4" t="n">
        <v>0.0</v>
      </c>
      <c r="D28" s="4" t="n">
        <v>3.0</v>
      </c>
      <c r="E28" s="4" t="n">
        <v>1609.0</v>
      </c>
      <c r="F28" s="4" t="n">
        <v>0.0</v>
      </c>
      <c r="G28" s="4" t="n">
        <v>0.0</v>
      </c>
      <c r="H28" s="5" t="n">
        <v>4.0</v>
      </c>
      <c r="I28" s="4" t="n">
        <v>1079.0</v>
      </c>
      <c r="J28" s="6" t="n">
        <f t="shared" ref="J28:K28" si="20">IFERROR((H28-D28)/D28,"-")</f>
        <v>0.3333333333333333</v>
      </c>
      <c r="K28" s="6" t="n">
        <f t="shared" si="20"/>
        <v>-0.32939714108141704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 t="s">
        <v>36</v>
      </c>
      <c r="B29" s="7" t="n">
        <v>3.0</v>
      </c>
      <c r="C29" s="7" t="n">
        <v>11049.0</v>
      </c>
      <c r="D29" s="7" t="n">
        <v>48.0</v>
      </c>
      <c r="E29" s="7" t="n">
        <v>160972.0</v>
      </c>
      <c r="F29" s="7" t="n">
        <v>5.0</v>
      </c>
      <c r="G29" s="7" t="n">
        <v>17011.0</v>
      </c>
      <c r="H29" s="8" t="n">
        <v>53.0</v>
      </c>
      <c r="I29" s="7" t="n">
        <v>181362.0</v>
      </c>
      <c r="J29" s="6" t="n">
        <f t="shared" ref="J29:K29" si="21">IFERROR((H29-D29)/D29,"-")</f>
        <v>0.10416666666666667</v>
      </c>
      <c r="K29" s="6" t="n">
        <f t="shared" si="21"/>
        <v>0.12666799194891037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 t="s">
        <v>37</v>
      </c>
      <c r="B30" s="4" t="n">
        <v>1.0</v>
      </c>
      <c r="C30" s="4" t="n">
        <v>56642.0</v>
      </c>
      <c r="D30" s="4" t="n">
        <v>4.0</v>
      </c>
      <c r="E30" s="4" t="n">
        <v>208602.0</v>
      </c>
      <c r="F30" s="4" t="n">
        <v>2.0</v>
      </c>
      <c r="G30" s="4" t="n">
        <v>103874.0</v>
      </c>
      <c r="H30" s="5" t="n">
        <v>4.0</v>
      </c>
      <c r="I30" s="4" t="n">
        <v>217158.0</v>
      </c>
      <c r="J30" s="6" t="n">
        <f t="shared" ref="J30:K30" si="22">IFERROR((H30-D30)/D30,"-")</f>
        <v>0.0</v>
      </c>
      <c r="K30" s="6" t="n">
        <f t="shared" si="22"/>
        <v>0.041015905887767136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 t="n">
        <f t="shared" ref="B32:I32" si="24">SUM(B8:B31)</f>
        <v>187.0</v>
      </c>
      <c r="C32" s="10" t="n">
        <f t="shared" si="24"/>
        <v>3582075.0</v>
      </c>
      <c r="D32" s="10" t="n">
        <f t="shared" si="24"/>
        <v>1782.0</v>
      </c>
      <c r="E32" s="10" t="n">
        <f t="shared" si="24"/>
        <v>2.6283712E7</v>
      </c>
      <c r="F32" s="10" t="n">
        <f t="shared" si="24"/>
        <v>206.0</v>
      </c>
      <c r="G32" s="10" t="n">
        <f t="shared" si="24"/>
        <v>3277799.0</v>
      </c>
      <c r="H32" s="10" t="n">
        <f t="shared" si="24"/>
        <v>1708.0</v>
      </c>
      <c r="I32" s="10" t="n">
        <f t="shared" si="24"/>
        <v>2.6960942E7</v>
      </c>
      <c r="J32" s="11" t="n">
        <f t="shared" ref="J32:K32" si="25">IFERROR((H32-D32)/D32,"-")</f>
        <v>-0.04152637485970819</v>
      </c>
      <c r="K32" s="11" t="n">
        <f t="shared" si="25"/>
        <v>0.025766147490887133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4" t="s">
        <v>6</v>
      </c>
      <c r="B34" s="17" t="str">
        <f t="shared" ref="B34:B35" si="26">(B5)</f>
        <v>2024</v>
      </c>
      <c r="C34" s="18"/>
      <c r="D34" s="18"/>
      <c r="E34" s="19"/>
      <c r="F34" s="17" t="str">
        <f t="shared" ref="F34:F35" si="27">(F5)</f>
        <v>2025</v>
      </c>
      <c r="G34" s="18"/>
      <c r="H34" s="18"/>
      <c r="I34" s="19"/>
      <c r="J34" s="20" t="str">
        <f>J5</f>
        <v>2024/2025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15"/>
      <c r="B35" s="20" t="str">
        <f t="shared" si="26"/>
        <v>SETEMBRO</v>
      </c>
      <c r="C35" s="19"/>
      <c r="D35" s="20" t="str">
        <f>(D6)</f>
        <v>JANEIRO/SETEMBRO</v>
      </c>
      <c r="E35" s="19"/>
      <c r="F35" s="20" t="str">
        <f t="shared" si="27"/>
        <v>SETEMBRO</v>
      </c>
      <c r="G35" s="19"/>
      <c r="H35" s="20" t="str">
        <f>(H6)</f>
        <v>JANEIRO/SETEMBRO</v>
      </c>
      <c r="I35" s="19"/>
      <c r="J35" s="21" t="s">
        <v>2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6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38</v>
      </c>
      <c r="B37" s="5" t="n">
        <v>142.0</v>
      </c>
      <c r="C37" s="4" t="n">
        <v>3159026.0</v>
      </c>
      <c r="D37" s="5" t="n">
        <v>1285.0</v>
      </c>
      <c r="E37" s="4" t="n">
        <v>2.2199304E7</v>
      </c>
      <c r="F37" s="12" t="n">
        <v>151.0</v>
      </c>
      <c r="G37" s="4" t="n">
        <v>2770534.0</v>
      </c>
      <c r="H37" s="5" t="n">
        <v>1175.0</v>
      </c>
      <c r="I37" s="4" t="n">
        <v>2.2325308E7</v>
      </c>
      <c r="J37" s="6" t="n">
        <f t="shared" ref="J37:K37" si="28">IFERROR((H37-D37)/D37,"-")</f>
        <v>-0.08560311284046693</v>
      </c>
      <c r="K37" s="6" t="n">
        <f t="shared" si="28"/>
        <v>0.005676033807186027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39</v>
      </c>
      <c r="B38" s="8" t="n">
        <v>45.0</v>
      </c>
      <c r="C38" s="7" t="n">
        <v>423049.0</v>
      </c>
      <c r="D38" s="8" t="n">
        <v>497.0</v>
      </c>
      <c r="E38" s="7" t="n">
        <v>4084408.0</v>
      </c>
      <c r="F38" s="13" t="n">
        <v>55.0</v>
      </c>
      <c r="G38" s="7" t="n">
        <v>507265.0</v>
      </c>
      <c r="H38" s="8" t="n">
        <v>533.0</v>
      </c>
      <c r="I38" s="7" t="n">
        <v>4635634.0</v>
      </c>
      <c r="J38" s="6" t="n">
        <f t="shared" ref="J38:K38" si="29">IFERROR((H38-D38)/D38,"-")</f>
        <v>0.07243460764587525</v>
      </c>
      <c r="K38" s="6" t="n">
        <f t="shared" si="29"/>
        <v>0.13495860354793154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 t="n">
        <f t="shared" ref="B39:I39" si="30">SUM(B37:B38)</f>
        <v>187.0</v>
      </c>
      <c r="C39" s="10" t="n">
        <f t="shared" si="30"/>
        <v>3582075.0</v>
      </c>
      <c r="D39" s="10" t="n">
        <f t="shared" si="30"/>
        <v>1782.0</v>
      </c>
      <c r="E39" s="10" t="n">
        <f t="shared" si="30"/>
        <v>2.6283712E7</v>
      </c>
      <c r="F39" s="10" t="n">
        <f t="shared" si="30"/>
        <v>206.0</v>
      </c>
      <c r="G39" s="10" t="n">
        <f t="shared" si="30"/>
        <v>3277799.0</v>
      </c>
      <c r="H39" s="10" t="n">
        <f t="shared" si="30"/>
        <v>1708.0</v>
      </c>
      <c r="I39" s="10" t="n">
        <f t="shared" si="30"/>
        <v>2.6960942E7</v>
      </c>
      <c r="J39" s="11" t="n">
        <f t="shared" ref="J39:K39" si="31">IFERROR((H39-D39)/D39,"-")</f>
        <v>-0.04152637485970819</v>
      </c>
      <c r="K39" s="11" t="n">
        <f t="shared" si="31"/>
        <v>0.025766147490887133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Francisco Almeida</cp:lastModifiedBy>
  <cp:lastPrinted>2024-12-04T16:23:52Z</cp:lastPrinted>
  <dcterms:modified xsi:type="dcterms:W3CDTF">2024-12-04T16:24:02Z</dcterms:modified>
</cp:coreProperties>
</file>