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770" windowHeight="8715" activeTab="0"/>
  </bookViews>
  <sheets>
    <sheet name="dezembro" sheetId="1" r:id="rId1"/>
  </sheets>
  <definedNames>
    <definedName name="_xlnm.Print_Area" localSheetId="0">'dezembro'!$A$1:$P$29</definedName>
  </definedNames>
  <calcPr fullCalcOnLoad="1"/>
</workbook>
</file>

<file path=xl/sharedStrings.xml><?xml version="1.0" encoding="utf-8"?>
<sst xmlns="http://schemas.openxmlformats.org/spreadsheetml/2006/main" count="44" uniqueCount="29">
  <si>
    <t>Unidades RO/ RO</t>
  </si>
  <si>
    <t>DEZEMBRO</t>
  </si>
  <si>
    <t>JANEIRO / DEZEMBRO</t>
  </si>
  <si>
    <t>Variação Acumulada</t>
  </si>
  <si>
    <t>Carga</t>
  </si>
  <si>
    <t>Descarga</t>
  </si>
  <si>
    <t>Total</t>
  </si>
  <si>
    <t>MOVIMENTO GERAL</t>
  </si>
  <si>
    <t xml:space="preserve">   Nº Unidades</t>
  </si>
  <si>
    <t xml:space="preserve">      C/ auto-propulsão</t>
  </si>
  <si>
    <t xml:space="preserve">      S/ auto-propulsão</t>
  </si>
  <si>
    <t xml:space="preserve">   Toneladas</t>
  </si>
  <si>
    <t xml:space="preserve">         Tara</t>
  </si>
  <si>
    <t xml:space="preserve">         Conteúdo</t>
  </si>
  <si>
    <t>MOV. DE CONTENTORES EM RO/RO</t>
  </si>
  <si>
    <t xml:space="preserve">   Nº de contentores</t>
  </si>
  <si>
    <t xml:space="preserve">         Cheios</t>
  </si>
  <si>
    <t xml:space="preserve">         Vazios</t>
  </si>
  <si>
    <t xml:space="preserve">   TEU</t>
  </si>
  <si>
    <t>Porto de Leixões</t>
  </si>
  <si>
    <t>Movimento de Unidades em Tráfego Roll-On/ Roll-Off</t>
  </si>
  <si>
    <t>Autocarros de passageiros</t>
  </si>
  <si>
    <t>Merc.em veíc.rod.aut.e c/ reb.</t>
  </si>
  <si>
    <t>Veíc. automóveis  import/export</t>
  </si>
  <si>
    <t>Unid. de auto-propulsão, n/d</t>
  </si>
  <si>
    <t>Merc. em reboques rodov.</t>
  </si>
  <si>
    <t>Merc.em vag., mafis e batelões</t>
  </si>
  <si>
    <t>Tara</t>
  </si>
  <si>
    <t>Conteúdo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</si>
</sst>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\ ###\ ###;#\ ###\ ###;0"/>
  </numFmts>
  <fonts count="42">
    <font>
      <sz val="10"/>
      <name val="Arial"/>
      <family val="0"/>
    </font>
    <font>
      <b/>
      <i/>
      <sz val="10"/>
      <name val="Arial"/>
      <family val="0"/>
    </font>
    <font>
      <sz val="6"/>
      <color indexed="8"/>
      <name val="Arial"/>
      <family val="2"/>
    </font>
    <font>
      <b/>
      <sz val="8"/>
      <color indexed="9"/>
      <name val="Tahoma"/>
      <family val="2"/>
    </font>
    <font>
      <b/>
      <sz val="8"/>
      <color indexed="18"/>
      <name val="Tahoma"/>
      <family val="2"/>
    </font>
    <font>
      <sz val="8"/>
      <color indexed="8"/>
      <name val="Tahoma"/>
      <family val="2"/>
    </font>
    <font>
      <b/>
      <sz val="14"/>
      <color indexed="18"/>
      <name val="Tahoma"/>
      <family val="2"/>
    </font>
    <font>
      <b/>
      <sz val="12"/>
      <color indexed="1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8"/>
      </bottom>
    </border>
    <border>
      <left style="thin">
        <color indexed="31"/>
      </left>
      <right style="thin">
        <color indexed="31"/>
      </right>
      <top>
        <color indexed="8"/>
      </top>
      <bottom>
        <color indexed="8"/>
      </bottom>
    </border>
    <border>
      <left style="thin">
        <color indexed="31"/>
      </left>
      <right>
        <color indexed="8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8"/>
      </left>
      <right style="thin">
        <color indexed="31"/>
      </right>
      <top style="thin">
        <color indexed="31"/>
      </top>
      <bottom style="thin">
        <color indexed="31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4" applyNumberFormat="0" applyAlignment="0" applyProtection="0"/>
    <xf numFmtId="0" fontId="31" fillId="0" borderId="5" applyNumberFormat="0" applyFill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32" fillId="27" borderId="0" applyNumberFormat="0" applyBorder="0" applyAlignment="0" applyProtection="0"/>
    <xf numFmtId="0" fontId="33" fillId="28" borderId="4" applyNumberFormat="0" applyAlignment="0" applyProtection="0"/>
    <xf numFmtId="0" fontId="34" fillId="29" borderId="0" applyNumberFormat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5" fillId="30" borderId="0" applyNumberFormat="0" applyBorder="0" applyAlignment="0" applyProtection="0"/>
    <xf numFmtId="0" fontId="0" fillId="31" borderId="6" applyNumberFormat="0" applyFont="0" applyAlignment="0" applyProtection="0"/>
    <xf numFmtId="9" fontId="1" fillId="0" borderId="0" applyFont="0" applyFill="0" applyBorder="0" applyAlignment="0" applyProtection="0"/>
    <xf numFmtId="0" fontId="36" fillId="20" borderId="7" applyNumberFormat="0" applyAlignment="0" applyProtection="0"/>
    <xf numFmtId="171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  <xf numFmtId="173" fontId="1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33" borderId="0" xfId="0" applyFont="1" applyFill="1" applyAlignment="1">
      <alignment horizontal="left"/>
    </xf>
    <xf numFmtId="49" fontId="3" fillId="34" borderId="10" xfId="0" applyNumberFormat="1" applyFont="1" applyFill="1" applyBorder="1" applyAlignment="1">
      <alignment horizontal="center" vertical="center"/>
    </xf>
    <xf numFmtId="49" fontId="3" fillId="34" borderId="11" xfId="0" applyNumberFormat="1" applyFont="1" applyFill="1" applyBorder="1" applyAlignment="1">
      <alignment horizontal="center" vertical="center"/>
    </xf>
    <xf numFmtId="49" fontId="4" fillId="33" borderId="12" xfId="0" applyNumberFormat="1" applyFont="1" applyFill="1" applyBorder="1" applyAlignment="1">
      <alignment horizontal="left" vertical="center"/>
    </xf>
    <xf numFmtId="49" fontId="4" fillId="33" borderId="13" xfId="0" applyNumberFormat="1" applyFont="1" applyFill="1" applyBorder="1" applyAlignment="1">
      <alignment horizontal="left" vertical="center"/>
    </xf>
    <xf numFmtId="174" fontId="4" fillId="33" borderId="13" xfId="0" applyNumberFormat="1" applyFont="1" applyFill="1" applyBorder="1" applyAlignment="1">
      <alignment horizontal="right" vertical="center"/>
    </xf>
    <xf numFmtId="0" fontId="4" fillId="33" borderId="13" xfId="0" applyFont="1" applyFill="1" applyBorder="1" applyAlignment="1">
      <alignment horizontal="right" vertical="center"/>
    </xf>
    <xf numFmtId="49" fontId="5" fillId="33" borderId="13" xfId="0" applyNumberFormat="1" applyFont="1" applyFill="1" applyBorder="1" applyAlignment="1">
      <alignment horizontal="left" vertical="center"/>
    </xf>
    <xf numFmtId="174" fontId="5" fillId="33" borderId="13" xfId="0" applyNumberFormat="1" applyFont="1" applyFill="1" applyBorder="1" applyAlignment="1">
      <alignment horizontal="right" vertical="center"/>
    </xf>
    <xf numFmtId="0" fontId="5" fillId="33" borderId="13" xfId="0" applyFont="1" applyFill="1" applyBorder="1" applyAlignment="1">
      <alignment horizontal="right" vertical="center"/>
    </xf>
    <xf numFmtId="174" fontId="4" fillId="33" borderId="14" xfId="0" applyNumberFormat="1" applyFont="1" applyFill="1" applyBorder="1" applyAlignment="1">
      <alignment horizontal="right" vertical="center"/>
    </xf>
    <xf numFmtId="174" fontId="5" fillId="33" borderId="13" xfId="0" applyNumberFormat="1" applyFont="1" applyFill="1" applyBorder="1" applyAlignment="1">
      <alignment horizontal="right"/>
    </xf>
    <xf numFmtId="9" fontId="4" fillId="33" borderId="13" xfId="52" applyFont="1" applyFill="1" applyBorder="1" applyAlignment="1">
      <alignment horizontal="right" vertical="center"/>
    </xf>
    <xf numFmtId="9" fontId="4" fillId="33" borderId="14" xfId="52" applyFont="1" applyFill="1" applyBorder="1" applyAlignment="1">
      <alignment horizontal="right" vertical="center"/>
    </xf>
    <xf numFmtId="9" fontId="5" fillId="33" borderId="13" xfId="52" applyFont="1" applyFill="1" applyBorder="1" applyAlignment="1">
      <alignment horizontal="right" vertical="center"/>
    </xf>
    <xf numFmtId="49" fontId="5" fillId="33" borderId="13" xfId="0" applyNumberFormat="1" applyFont="1" applyFill="1" applyBorder="1" applyAlignment="1">
      <alignment horizontal="left" vertical="center" indent="2"/>
    </xf>
    <xf numFmtId="49" fontId="5" fillId="33" borderId="13" xfId="0" applyNumberFormat="1" applyFont="1" applyFill="1" applyBorder="1" applyAlignment="1">
      <alignment horizontal="left" vertical="center" indent="3"/>
    </xf>
    <xf numFmtId="49" fontId="5" fillId="33" borderId="13" xfId="0" applyNumberFormat="1" applyFont="1" applyFill="1" applyBorder="1" applyAlignment="1">
      <alignment horizontal="left" vertical="center" wrapText="1" indent="3"/>
    </xf>
    <xf numFmtId="1" fontId="3" fillId="34" borderId="14" xfId="0" applyNumberFormat="1" applyFont="1" applyFill="1" applyBorder="1" applyAlignment="1">
      <alignment horizontal="center" vertical="center"/>
    </xf>
    <xf numFmtId="49" fontId="3" fillId="34" borderId="13" xfId="0" applyNumberFormat="1" applyFont="1" applyFill="1" applyBorder="1" applyAlignment="1">
      <alignment horizontal="center" vertical="center" wrapText="1"/>
    </xf>
    <xf numFmtId="49" fontId="3" fillId="34" borderId="13" xfId="0" applyNumberFormat="1" applyFont="1" applyFill="1" applyBorder="1" applyAlignment="1">
      <alignment horizontal="center" vertical="center"/>
    </xf>
    <xf numFmtId="49" fontId="4" fillId="33" borderId="14" xfId="0" applyNumberFormat="1" applyFont="1" applyFill="1" applyBorder="1" applyAlignment="1">
      <alignment horizontal="left" vertical="center"/>
    </xf>
    <xf numFmtId="49" fontId="6" fillId="33" borderId="0" xfId="0" applyNumberFormat="1" applyFont="1" applyFill="1" applyAlignment="1">
      <alignment horizontal="center" vertical="center"/>
    </xf>
    <xf numFmtId="49" fontId="7" fillId="33" borderId="0" xfId="0" applyNumberFormat="1" applyFont="1" applyFill="1" applyAlignment="1">
      <alignment horizontal="center" vertical="center"/>
    </xf>
    <xf numFmtId="49" fontId="3" fillId="34" borderId="11" xfId="0" applyNumberFormat="1" applyFont="1" applyFill="1" applyBorder="1" applyAlignment="1">
      <alignment horizontal="center" vertical="center"/>
    </xf>
    <xf numFmtId="0" fontId="3" fillId="34" borderId="14" xfId="0" applyNumberFormat="1" applyFont="1" applyFill="1" applyBorder="1" applyAlignment="1">
      <alignment horizontal="center" vertical="center"/>
    </xf>
  </cellXfs>
  <cellStyles count="47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Incorreto" xfId="47"/>
    <cellStyle name="Currency" xfId="48"/>
    <cellStyle name="Currency [0]" xfId="49"/>
    <cellStyle name="Neutro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otal" xfId="58"/>
    <cellStyle name="Verificar Célula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E3E3E3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29"/>
  <sheetViews>
    <sheetView tabSelected="1" zoomScalePageLayoutView="0" workbookViewId="0" topLeftCell="A1">
      <selection activeCell="R12" sqref="R12"/>
    </sheetView>
  </sheetViews>
  <sheetFormatPr defaultColWidth="9.140625" defaultRowHeight="12.75"/>
  <cols>
    <col min="1" max="1" width="29.421875" style="0" customWidth="1"/>
    <col min="2" max="2" width="7.8515625" style="0" bestFit="1" customWidth="1"/>
    <col min="3" max="3" width="8.57421875" style="0" bestFit="1" customWidth="1"/>
    <col min="4" max="4" width="7.8515625" style="0" bestFit="1" customWidth="1"/>
    <col min="5" max="5" width="7.8515625" style="0" customWidth="1"/>
    <col min="6" max="6" width="8.57421875" style="0" bestFit="1" customWidth="1"/>
    <col min="7" max="7" width="8.8515625" style="0" bestFit="1" customWidth="1"/>
    <col min="8" max="8" width="6.8515625" style="0" bestFit="1" customWidth="1"/>
    <col min="9" max="9" width="8.57421875" style="0" bestFit="1" customWidth="1"/>
    <col min="10" max="10" width="6.8515625" style="0" bestFit="1" customWidth="1"/>
    <col min="11" max="11" width="7.8515625" style="0" customWidth="1"/>
    <col min="12" max="12" width="8.57421875" style="0" bestFit="1" customWidth="1"/>
    <col min="13" max="13" width="8.8515625" style="0" bestFit="1" customWidth="1"/>
    <col min="14" max="14" width="7.140625" style="0" customWidth="1"/>
    <col min="15" max="15" width="7.8515625" style="0" customWidth="1"/>
    <col min="16" max="16" width="6.8515625" style="0" customWidth="1"/>
  </cols>
  <sheetData>
    <row r="1" s="1" customFormat="1" ht="6.75" customHeight="1"/>
    <row r="2" spans="1:16" s="1" customFormat="1" ht="19.5" customHeight="1">
      <c r="A2" s="23" t="s">
        <v>19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</row>
    <row r="3" spans="1:16" s="1" customFormat="1" ht="20.25" customHeight="1">
      <c r="A3" s="24" t="s">
        <v>20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</row>
    <row r="4" s="1" customFormat="1" ht="11.25" customHeight="1"/>
    <row r="5" spans="1:16" s="1" customFormat="1" ht="18" customHeight="1">
      <c r="A5" s="2"/>
      <c r="B5" s="19">
        <v>2018</v>
      </c>
      <c r="C5" s="19"/>
      <c r="D5" s="19"/>
      <c r="E5" s="19"/>
      <c r="F5" s="19"/>
      <c r="G5" s="19"/>
      <c r="H5" s="19">
        <f>B5+1</f>
        <v>2019</v>
      </c>
      <c r="I5" s="19"/>
      <c r="J5" s="19"/>
      <c r="K5" s="19"/>
      <c r="L5" s="19"/>
      <c r="M5" s="19"/>
      <c r="N5" s="26" t="str">
        <f>B5&amp;" "&amp;"/"&amp;" "&amp;H5</f>
        <v>2018 / 2019</v>
      </c>
      <c r="O5" s="26"/>
      <c r="P5" s="26"/>
    </row>
    <row r="6" spans="1:16" s="1" customFormat="1" ht="18" customHeight="1">
      <c r="A6" s="3" t="s">
        <v>0</v>
      </c>
      <c r="B6" s="20" t="s">
        <v>1</v>
      </c>
      <c r="C6" s="20"/>
      <c r="D6" s="20"/>
      <c r="E6" s="21" t="s">
        <v>2</v>
      </c>
      <c r="F6" s="21"/>
      <c r="G6" s="21"/>
      <c r="H6" s="21" t="s">
        <v>1</v>
      </c>
      <c r="I6" s="21"/>
      <c r="J6" s="21"/>
      <c r="K6" s="21" t="s">
        <v>2</v>
      </c>
      <c r="L6" s="21"/>
      <c r="M6" s="21"/>
      <c r="N6" s="21" t="s">
        <v>3</v>
      </c>
      <c r="O6" s="21"/>
      <c r="P6" s="21"/>
    </row>
    <row r="7" spans="1:16" s="1" customFormat="1" ht="1.5" customHeight="1">
      <c r="A7" s="25"/>
      <c r="B7" s="21" t="s">
        <v>4</v>
      </c>
      <c r="C7" s="21" t="s">
        <v>5</v>
      </c>
      <c r="D7" s="21" t="s">
        <v>6</v>
      </c>
      <c r="E7" s="21" t="s">
        <v>4</v>
      </c>
      <c r="F7" s="21" t="s">
        <v>5</v>
      </c>
      <c r="G7" s="21" t="s">
        <v>6</v>
      </c>
      <c r="H7" s="21" t="s">
        <v>4</v>
      </c>
      <c r="I7" s="21" t="s">
        <v>5</v>
      </c>
      <c r="J7" s="21" t="s">
        <v>6</v>
      </c>
      <c r="K7" s="21" t="s">
        <v>4</v>
      </c>
      <c r="L7" s="21" t="s">
        <v>5</v>
      </c>
      <c r="M7" s="21" t="s">
        <v>6</v>
      </c>
      <c r="N7" s="21" t="s">
        <v>4</v>
      </c>
      <c r="O7" s="21" t="s">
        <v>5</v>
      </c>
      <c r="P7" s="21" t="s">
        <v>6</v>
      </c>
    </row>
    <row r="8" spans="1:16" s="1" customFormat="1" ht="18" customHeight="1">
      <c r="A8" s="25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</row>
    <row r="9" spans="1:16" s="1" customFormat="1" ht="18" customHeight="1">
      <c r="A9" s="4" t="s">
        <v>7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</row>
    <row r="10" spans="1:16" s="1" customFormat="1" ht="18" customHeight="1">
      <c r="A10" s="5" t="s">
        <v>8</v>
      </c>
      <c r="B10" s="6">
        <f aca="true" t="shared" si="0" ref="B10:M10">B11+B16</f>
        <v>2294</v>
      </c>
      <c r="C10" s="6">
        <f t="shared" si="0"/>
        <v>2808</v>
      </c>
      <c r="D10" s="6">
        <f t="shared" si="0"/>
        <v>5102</v>
      </c>
      <c r="E10" s="6">
        <f t="shared" si="0"/>
        <v>13228</v>
      </c>
      <c r="F10" s="6">
        <f t="shared" si="0"/>
        <v>12975</v>
      </c>
      <c r="G10" s="6">
        <f t="shared" si="0"/>
        <v>26203</v>
      </c>
      <c r="H10" s="6">
        <f t="shared" si="0"/>
        <v>959</v>
      </c>
      <c r="I10" s="6">
        <f t="shared" si="0"/>
        <v>775</v>
      </c>
      <c r="J10" s="6">
        <f t="shared" si="0"/>
        <v>1734</v>
      </c>
      <c r="K10" s="6">
        <f t="shared" si="0"/>
        <v>13575</v>
      </c>
      <c r="L10" s="6">
        <f t="shared" si="0"/>
        <v>11627</v>
      </c>
      <c r="M10" s="6">
        <f t="shared" si="0"/>
        <v>25202</v>
      </c>
      <c r="N10" s="13">
        <f>K10/E10-1</f>
        <v>0.026232234653764674</v>
      </c>
      <c r="O10" s="13">
        <f>L10/F10-1</f>
        <v>-0.10389210019267825</v>
      </c>
      <c r="P10" s="13">
        <f>M10/G10-1</f>
        <v>-0.03820173262603521</v>
      </c>
    </row>
    <row r="11" spans="1:16" s="1" customFormat="1" ht="18" customHeight="1">
      <c r="A11" s="5" t="s">
        <v>9</v>
      </c>
      <c r="B11" s="6">
        <f>SUM(B12:B15)</f>
        <v>1549</v>
      </c>
      <c r="C11" s="6">
        <f aca="true" t="shared" si="1" ref="C11:M11">SUM(C12:C15)</f>
        <v>2144</v>
      </c>
      <c r="D11" s="6">
        <f t="shared" si="1"/>
        <v>3693</v>
      </c>
      <c r="E11" s="6">
        <f t="shared" si="1"/>
        <v>3325</v>
      </c>
      <c r="F11" s="7">
        <f t="shared" si="1"/>
        <v>3833</v>
      </c>
      <c r="G11" s="6">
        <f t="shared" si="1"/>
        <v>7158</v>
      </c>
      <c r="H11" s="6">
        <f t="shared" si="1"/>
        <v>189</v>
      </c>
      <c r="I11" s="6">
        <f t="shared" si="1"/>
        <v>99</v>
      </c>
      <c r="J11" s="6">
        <f t="shared" si="1"/>
        <v>288</v>
      </c>
      <c r="K11" s="6">
        <f t="shared" si="1"/>
        <v>2255</v>
      </c>
      <c r="L11" s="6">
        <f t="shared" si="1"/>
        <v>1170</v>
      </c>
      <c r="M11" s="6">
        <f t="shared" si="1"/>
        <v>3425</v>
      </c>
      <c r="N11" s="13">
        <f aca="true" t="shared" si="2" ref="N11:N21">K11/E11-1</f>
        <v>-0.32180451127819554</v>
      </c>
      <c r="O11" s="13">
        <f aca="true" t="shared" si="3" ref="O11:O21">L11/F11-1</f>
        <v>-0.6947560657448474</v>
      </c>
      <c r="P11" s="13">
        <f aca="true" t="shared" si="4" ref="P11:P21">M11/G11-1</f>
        <v>-0.5215143894942722</v>
      </c>
    </row>
    <row r="12" spans="1:16" s="1" customFormat="1" ht="15" customHeight="1">
      <c r="A12" s="17" t="s">
        <v>22</v>
      </c>
      <c r="B12" s="9">
        <v>104</v>
      </c>
      <c r="C12" s="9">
        <v>91</v>
      </c>
      <c r="D12" s="9">
        <v>195</v>
      </c>
      <c r="E12" s="9">
        <v>1480</v>
      </c>
      <c r="F12" s="9">
        <v>1131</v>
      </c>
      <c r="G12" s="9">
        <v>2611</v>
      </c>
      <c r="H12" s="10">
        <v>122</v>
      </c>
      <c r="I12" s="9">
        <v>90</v>
      </c>
      <c r="J12" s="10">
        <v>212</v>
      </c>
      <c r="K12" s="9">
        <v>1651</v>
      </c>
      <c r="L12" s="9">
        <v>1062</v>
      </c>
      <c r="M12" s="9">
        <v>2713</v>
      </c>
      <c r="N12" s="15">
        <f t="shared" si="2"/>
        <v>0.11554054054054053</v>
      </c>
      <c r="O12" s="15">
        <f t="shared" si="3"/>
        <v>-0.06100795755968169</v>
      </c>
      <c r="P12" s="15">
        <f t="shared" si="4"/>
        <v>0.039065492148602</v>
      </c>
    </row>
    <row r="13" spans="1:16" s="1" customFormat="1" ht="15" customHeight="1">
      <c r="A13" s="17" t="s">
        <v>21</v>
      </c>
      <c r="B13" s="9"/>
      <c r="C13" s="9"/>
      <c r="D13" s="9"/>
      <c r="E13" s="9">
        <v>30</v>
      </c>
      <c r="F13" s="9">
        <v>8</v>
      </c>
      <c r="G13" s="9">
        <v>38</v>
      </c>
      <c r="H13" s="10"/>
      <c r="I13" s="9"/>
      <c r="J13" s="10"/>
      <c r="K13" s="9">
        <v>35</v>
      </c>
      <c r="L13" s="9"/>
      <c r="M13" s="9">
        <v>35</v>
      </c>
      <c r="N13" s="15">
        <f>K13/E13-1</f>
        <v>0.16666666666666674</v>
      </c>
      <c r="O13" s="15">
        <f>L13/F13-1</f>
        <v>-1</v>
      </c>
      <c r="P13" s="15">
        <f>M13/G13-1</f>
        <v>-0.07894736842105265</v>
      </c>
    </row>
    <row r="14" spans="1:16" s="1" customFormat="1" ht="15" customHeight="1">
      <c r="A14" s="17" t="s">
        <v>23</v>
      </c>
      <c r="B14" s="9">
        <v>1422</v>
      </c>
      <c r="C14" s="9">
        <v>2049</v>
      </c>
      <c r="D14" s="9">
        <v>3471</v>
      </c>
      <c r="E14" s="9">
        <v>1525</v>
      </c>
      <c r="F14" s="9">
        <v>2576</v>
      </c>
      <c r="G14" s="9">
        <v>4101</v>
      </c>
      <c r="H14" s="10">
        <v>13</v>
      </c>
      <c r="I14" s="9"/>
      <c r="J14" s="10">
        <v>13</v>
      </c>
      <c r="K14" s="9">
        <v>123</v>
      </c>
      <c r="L14" s="9">
        <v>22</v>
      </c>
      <c r="M14" s="9">
        <v>145</v>
      </c>
      <c r="N14" s="15">
        <f t="shared" si="2"/>
        <v>-0.9193442622950819</v>
      </c>
      <c r="O14" s="15">
        <f t="shared" si="3"/>
        <v>-0.9914596273291926</v>
      </c>
      <c r="P14" s="15">
        <f t="shared" si="4"/>
        <v>-0.9646427700560839</v>
      </c>
    </row>
    <row r="15" spans="1:16" s="1" customFormat="1" ht="15" customHeight="1">
      <c r="A15" s="17" t="s">
        <v>24</v>
      </c>
      <c r="B15" s="9">
        <v>23</v>
      </c>
      <c r="C15" s="9">
        <v>4</v>
      </c>
      <c r="D15" s="9">
        <v>27</v>
      </c>
      <c r="E15" s="9">
        <v>290</v>
      </c>
      <c r="F15" s="9">
        <v>118</v>
      </c>
      <c r="G15" s="9">
        <v>408</v>
      </c>
      <c r="H15" s="10">
        <v>54</v>
      </c>
      <c r="I15" s="9">
        <v>9</v>
      </c>
      <c r="J15" s="10">
        <v>63</v>
      </c>
      <c r="K15" s="9">
        <v>446</v>
      </c>
      <c r="L15" s="9">
        <v>86</v>
      </c>
      <c r="M15" s="9">
        <v>532</v>
      </c>
      <c r="N15" s="15">
        <f>K15/E15-1</f>
        <v>0.5379310344827586</v>
      </c>
      <c r="O15" s="15">
        <f>L15/F15-1</f>
        <v>-0.27118644067796616</v>
      </c>
      <c r="P15" s="15">
        <f>M15/G15-1</f>
        <v>0.303921568627451</v>
      </c>
    </row>
    <row r="16" spans="1:16" s="1" customFormat="1" ht="18" customHeight="1">
      <c r="A16" s="5" t="s">
        <v>10</v>
      </c>
      <c r="B16" s="6">
        <f>SUM(B17:B18)</f>
        <v>745</v>
      </c>
      <c r="C16" s="6">
        <f aca="true" t="shared" si="5" ref="C16:M16">SUM(C17:C18)</f>
        <v>664</v>
      </c>
      <c r="D16" s="6">
        <f t="shared" si="5"/>
        <v>1409</v>
      </c>
      <c r="E16" s="6">
        <f t="shared" si="5"/>
        <v>9903</v>
      </c>
      <c r="F16" s="6">
        <f t="shared" si="5"/>
        <v>9142</v>
      </c>
      <c r="G16" s="6">
        <f t="shared" si="5"/>
        <v>19045</v>
      </c>
      <c r="H16" s="6">
        <f t="shared" si="5"/>
        <v>770</v>
      </c>
      <c r="I16" s="6">
        <f t="shared" si="5"/>
        <v>676</v>
      </c>
      <c r="J16" s="6">
        <f t="shared" si="5"/>
        <v>1446</v>
      </c>
      <c r="K16" s="6">
        <f t="shared" si="5"/>
        <v>11320</v>
      </c>
      <c r="L16" s="6">
        <f t="shared" si="5"/>
        <v>10457</v>
      </c>
      <c r="M16" s="6">
        <f t="shared" si="5"/>
        <v>21777</v>
      </c>
      <c r="N16" s="13">
        <f t="shared" si="2"/>
        <v>0.14308795314551137</v>
      </c>
      <c r="O16" s="13">
        <f t="shared" si="3"/>
        <v>0.14384161015095165</v>
      </c>
      <c r="P16" s="13">
        <f t="shared" si="4"/>
        <v>0.14344972433709624</v>
      </c>
    </row>
    <row r="17" spans="1:16" s="1" customFormat="1" ht="15" customHeight="1">
      <c r="A17" s="18" t="s">
        <v>25</v>
      </c>
      <c r="B17" s="9">
        <v>744</v>
      </c>
      <c r="C17" s="9">
        <v>664</v>
      </c>
      <c r="D17" s="9">
        <v>1408</v>
      </c>
      <c r="E17" s="9">
        <v>9882</v>
      </c>
      <c r="F17" s="9">
        <v>9120</v>
      </c>
      <c r="G17" s="9">
        <v>19002</v>
      </c>
      <c r="H17" s="9">
        <v>770</v>
      </c>
      <c r="I17" s="9">
        <v>673</v>
      </c>
      <c r="J17" s="9">
        <v>1443</v>
      </c>
      <c r="K17" s="9">
        <v>11311</v>
      </c>
      <c r="L17" s="9">
        <v>10447</v>
      </c>
      <c r="M17" s="9">
        <v>21758</v>
      </c>
      <c r="N17" s="15">
        <f t="shared" si="2"/>
        <v>0.14460635498886876</v>
      </c>
      <c r="O17" s="15">
        <f t="shared" si="3"/>
        <v>0.14550438596491233</v>
      </c>
      <c r="P17" s="15">
        <f t="shared" si="4"/>
        <v>0.14503736448794857</v>
      </c>
    </row>
    <row r="18" spans="1:16" s="1" customFormat="1" ht="15" customHeight="1">
      <c r="A18" s="18" t="s">
        <v>26</v>
      </c>
      <c r="B18" s="9">
        <v>1</v>
      </c>
      <c r="C18" s="9">
        <v>0</v>
      </c>
      <c r="D18" s="9">
        <v>1</v>
      </c>
      <c r="E18" s="9">
        <v>21</v>
      </c>
      <c r="F18" s="9">
        <v>22</v>
      </c>
      <c r="G18" s="9">
        <v>43</v>
      </c>
      <c r="H18" s="9">
        <v>0</v>
      </c>
      <c r="I18" s="9">
        <v>3</v>
      </c>
      <c r="J18" s="9">
        <v>3</v>
      </c>
      <c r="K18" s="9">
        <v>9</v>
      </c>
      <c r="L18" s="9">
        <v>10</v>
      </c>
      <c r="M18" s="9">
        <v>19</v>
      </c>
      <c r="N18" s="15">
        <f t="shared" si="2"/>
        <v>-0.5714285714285714</v>
      </c>
      <c r="O18" s="15">
        <f t="shared" si="3"/>
        <v>-0.5454545454545454</v>
      </c>
      <c r="P18" s="15">
        <f t="shared" si="4"/>
        <v>-0.5581395348837209</v>
      </c>
    </row>
    <row r="19" spans="1:16" s="1" customFormat="1" ht="18" customHeight="1">
      <c r="A19" s="5" t="s">
        <v>11</v>
      </c>
      <c r="B19" s="6">
        <f>SUM(B20:B21)</f>
        <v>42938.7748</v>
      </c>
      <c r="C19" s="6">
        <f aca="true" t="shared" si="6" ref="C19:M19">SUM(C20:C21)</f>
        <v>48813.161260000015</v>
      </c>
      <c r="D19" s="6">
        <f t="shared" si="6"/>
        <v>91751.93606</v>
      </c>
      <c r="E19" s="6">
        <f t="shared" si="6"/>
        <v>498710.06210000004</v>
      </c>
      <c r="F19" s="6">
        <f t="shared" si="6"/>
        <v>658969.9481800001</v>
      </c>
      <c r="G19" s="6">
        <f t="shared" si="6"/>
        <v>1157680.0102800003</v>
      </c>
      <c r="H19" s="6">
        <f t="shared" si="6"/>
        <v>34744.153</v>
      </c>
      <c r="I19" s="6">
        <f t="shared" si="6"/>
        <v>52078.54262000001</v>
      </c>
      <c r="J19" s="6">
        <f t="shared" si="6"/>
        <v>86822.69561999998</v>
      </c>
      <c r="K19" s="6">
        <f t="shared" si="6"/>
        <v>555289.35603</v>
      </c>
      <c r="L19" s="6">
        <f t="shared" si="6"/>
        <v>766329.4021700011</v>
      </c>
      <c r="M19" s="6">
        <f t="shared" si="6"/>
        <v>1321618.7582000005</v>
      </c>
      <c r="N19" s="13">
        <f t="shared" si="2"/>
        <v>0.11345127806676358</v>
      </c>
      <c r="O19" s="13">
        <f t="shared" si="3"/>
        <v>0.1629201062757346</v>
      </c>
      <c r="P19" s="13">
        <f t="shared" si="4"/>
        <v>0.14160972502267666</v>
      </c>
    </row>
    <row r="20" spans="1:16" s="1" customFormat="1" ht="15" customHeight="1">
      <c r="A20" s="16" t="s">
        <v>27</v>
      </c>
      <c r="B20" s="9">
        <v>8875.000999999964</v>
      </c>
      <c r="C20" s="9">
        <v>8726.099999999977</v>
      </c>
      <c r="D20" s="9">
        <v>17601.10099999994</v>
      </c>
      <c r="E20" s="9">
        <v>113834.63899999298</v>
      </c>
      <c r="F20" s="9">
        <v>121063.59999999213</v>
      </c>
      <c r="G20" s="9">
        <v>234898.2389999851</v>
      </c>
      <c r="H20" s="9">
        <v>8214.302999999973</v>
      </c>
      <c r="I20" s="9">
        <v>9736.990000000038</v>
      </c>
      <c r="J20" s="9">
        <v>17951.293000000012</v>
      </c>
      <c r="K20" s="9">
        <v>130474.30999999138</v>
      </c>
      <c r="L20" s="9">
        <v>139927.4719999949</v>
      </c>
      <c r="M20" s="9">
        <v>270401.78199998627</v>
      </c>
      <c r="N20" s="15">
        <f t="shared" si="2"/>
        <v>0.1461740569142529</v>
      </c>
      <c r="O20" s="15">
        <f t="shared" si="3"/>
        <v>0.1558178676332438</v>
      </c>
      <c r="P20" s="15">
        <f t="shared" si="4"/>
        <v>0.15114435574803697</v>
      </c>
    </row>
    <row r="21" spans="1:16" s="1" customFormat="1" ht="15" customHeight="1">
      <c r="A21" s="16" t="s">
        <v>28</v>
      </c>
      <c r="B21" s="9">
        <v>34063.77380000004</v>
      </c>
      <c r="C21" s="9">
        <v>40087.06126000004</v>
      </c>
      <c r="D21" s="9">
        <v>74150.83506000007</v>
      </c>
      <c r="E21" s="9">
        <v>384875.42310000706</v>
      </c>
      <c r="F21" s="9">
        <v>537906.3481800079</v>
      </c>
      <c r="G21" s="9">
        <v>922781.7712800151</v>
      </c>
      <c r="H21" s="9">
        <v>26529.850000000028</v>
      </c>
      <c r="I21" s="9">
        <v>42341.55261999997</v>
      </c>
      <c r="J21" s="9">
        <v>68871.40261999998</v>
      </c>
      <c r="K21" s="9">
        <v>424815.04603000864</v>
      </c>
      <c r="L21" s="9">
        <v>626401.9301700061</v>
      </c>
      <c r="M21" s="9">
        <v>1051216.9762000144</v>
      </c>
      <c r="N21" s="15">
        <f t="shared" si="2"/>
        <v>0.1037728587819533</v>
      </c>
      <c r="O21" s="15">
        <f t="shared" si="3"/>
        <v>0.16451856775704687</v>
      </c>
      <c r="P21" s="15">
        <f t="shared" si="4"/>
        <v>0.13918264200412556</v>
      </c>
    </row>
    <row r="22" spans="1:16" s="1" customFormat="1" ht="18" customHeight="1">
      <c r="A22" s="4" t="s">
        <v>14</v>
      </c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</row>
    <row r="23" spans="1:16" s="1" customFormat="1" ht="18" customHeight="1">
      <c r="A23" s="5" t="s">
        <v>15</v>
      </c>
      <c r="B23" s="11">
        <f>SUM(B24:B25)</f>
        <v>1253</v>
      </c>
      <c r="C23" s="11">
        <f aca="true" t="shared" si="7" ref="C23:M23">SUM(C24:C25)</f>
        <v>1090</v>
      </c>
      <c r="D23" s="11">
        <f t="shared" si="7"/>
        <v>2343</v>
      </c>
      <c r="E23" s="11">
        <f t="shared" si="7"/>
        <v>15068</v>
      </c>
      <c r="F23" s="11">
        <f t="shared" si="7"/>
        <v>16011</v>
      </c>
      <c r="G23" s="11">
        <f t="shared" si="7"/>
        <v>31079</v>
      </c>
      <c r="H23" s="11">
        <f t="shared" si="7"/>
        <v>1045</v>
      </c>
      <c r="I23" s="11">
        <f t="shared" si="7"/>
        <v>1279</v>
      </c>
      <c r="J23" s="11">
        <f t="shared" si="7"/>
        <v>2324</v>
      </c>
      <c r="K23" s="11">
        <f t="shared" si="7"/>
        <v>17299</v>
      </c>
      <c r="L23" s="11">
        <f t="shared" si="7"/>
        <v>18986</v>
      </c>
      <c r="M23" s="11">
        <f t="shared" si="7"/>
        <v>36285</v>
      </c>
      <c r="N23" s="14">
        <f aca="true" t="shared" si="8" ref="N23:N29">K23/E23-1</f>
        <v>0.148062118396602</v>
      </c>
      <c r="O23" s="14">
        <f aca="true" t="shared" si="9" ref="O23:O29">L23/F23-1</f>
        <v>0.18580975579289238</v>
      </c>
      <c r="P23" s="14">
        <f aca="true" t="shared" si="10" ref="P23:P29">M23/G23-1</f>
        <v>0.1675086070980405</v>
      </c>
    </row>
    <row r="24" spans="1:16" s="1" customFormat="1" ht="15" customHeight="1">
      <c r="A24" s="8" t="s">
        <v>16</v>
      </c>
      <c r="B24" s="9">
        <v>899</v>
      </c>
      <c r="C24" s="9">
        <v>1041</v>
      </c>
      <c r="D24" s="9">
        <v>1940</v>
      </c>
      <c r="E24" s="9">
        <v>10484</v>
      </c>
      <c r="F24" s="9">
        <v>15123</v>
      </c>
      <c r="G24" s="6">
        <v>25607</v>
      </c>
      <c r="H24" s="9">
        <v>656</v>
      </c>
      <c r="I24" s="9">
        <v>1233</v>
      </c>
      <c r="J24" s="9">
        <v>1889</v>
      </c>
      <c r="K24" s="9">
        <v>11183</v>
      </c>
      <c r="L24" s="9">
        <v>17952</v>
      </c>
      <c r="M24" s="9">
        <v>29135</v>
      </c>
      <c r="N24" s="15">
        <f t="shared" si="8"/>
        <v>0.06667302556276233</v>
      </c>
      <c r="O24" s="15">
        <f t="shared" si="9"/>
        <v>0.1870660583217616</v>
      </c>
      <c r="P24" s="15">
        <f t="shared" si="10"/>
        <v>0.13777482719568868</v>
      </c>
    </row>
    <row r="25" spans="1:16" s="1" customFormat="1" ht="15" customHeight="1">
      <c r="A25" s="8" t="s">
        <v>17</v>
      </c>
      <c r="B25" s="9">
        <v>354</v>
      </c>
      <c r="C25" s="9">
        <v>49</v>
      </c>
      <c r="D25" s="9">
        <v>403</v>
      </c>
      <c r="E25" s="9">
        <v>4584</v>
      </c>
      <c r="F25" s="9">
        <v>888</v>
      </c>
      <c r="G25" s="9">
        <v>5472</v>
      </c>
      <c r="H25" s="9">
        <v>389</v>
      </c>
      <c r="I25" s="9">
        <v>46</v>
      </c>
      <c r="J25" s="9">
        <v>435</v>
      </c>
      <c r="K25" s="9">
        <v>6116</v>
      </c>
      <c r="L25" s="9">
        <v>1034</v>
      </c>
      <c r="M25" s="9">
        <v>7150</v>
      </c>
      <c r="N25" s="15">
        <f t="shared" si="8"/>
        <v>0.3342059336823735</v>
      </c>
      <c r="O25" s="15">
        <f t="shared" si="9"/>
        <v>0.1644144144144144</v>
      </c>
      <c r="P25" s="15">
        <f t="shared" si="10"/>
        <v>0.3066520467836258</v>
      </c>
    </row>
    <row r="26" spans="1:16" s="1" customFormat="1" ht="18" customHeight="1">
      <c r="A26" s="5" t="s">
        <v>18</v>
      </c>
      <c r="B26" s="6">
        <v>2229.8</v>
      </c>
      <c r="C26" s="6">
        <v>1887.7</v>
      </c>
      <c r="D26" s="6">
        <v>4117.5</v>
      </c>
      <c r="E26" s="6">
        <v>26481.70000000001</v>
      </c>
      <c r="F26" s="6">
        <v>27755.85</v>
      </c>
      <c r="G26" s="6">
        <v>54237.55000000001</v>
      </c>
      <c r="H26" s="6">
        <v>1861.8999999999999</v>
      </c>
      <c r="I26" s="6">
        <v>2274.1499999999996</v>
      </c>
      <c r="J26" s="6">
        <v>4136.049999999999</v>
      </c>
      <c r="K26" s="6">
        <v>30568.049999999996</v>
      </c>
      <c r="L26" s="6">
        <v>32323.25000000001</v>
      </c>
      <c r="M26" s="6">
        <v>62891.3</v>
      </c>
      <c r="N26" s="13">
        <f t="shared" si="8"/>
        <v>0.15430844696526202</v>
      </c>
      <c r="O26" s="13">
        <f t="shared" si="9"/>
        <v>0.16455630074380756</v>
      </c>
      <c r="P26" s="13">
        <f t="shared" si="10"/>
        <v>0.15955274528440144</v>
      </c>
    </row>
    <row r="27" spans="1:16" s="1" customFormat="1" ht="18" customHeight="1">
      <c r="A27" s="5" t="s">
        <v>11</v>
      </c>
      <c r="B27" s="6">
        <f>SUM(B28:B29)</f>
        <v>21112.2178</v>
      </c>
      <c r="C27" s="6">
        <f aca="true" t="shared" si="11" ref="C27:M27">SUM(C28:C29)</f>
        <v>25596.23926</v>
      </c>
      <c r="D27" s="6">
        <f t="shared" si="11"/>
        <v>46708.45706</v>
      </c>
      <c r="E27" s="6">
        <f t="shared" si="11"/>
        <v>227656.9338</v>
      </c>
      <c r="F27" s="6">
        <f t="shared" si="11"/>
        <v>375995.2671800001</v>
      </c>
      <c r="G27" s="6">
        <f t="shared" si="11"/>
        <v>603652.2009800001</v>
      </c>
      <c r="H27" s="6">
        <f t="shared" si="11"/>
        <v>15292.611</v>
      </c>
      <c r="I27" s="6">
        <f t="shared" si="11"/>
        <v>30422.829620000004</v>
      </c>
      <c r="J27" s="6">
        <f t="shared" si="11"/>
        <v>45715.44062</v>
      </c>
      <c r="K27" s="6">
        <f t="shared" si="11"/>
        <v>249864.42793000006</v>
      </c>
      <c r="L27" s="6">
        <f t="shared" si="11"/>
        <v>445852.34822000004</v>
      </c>
      <c r="M27" s="6">
        <f t="shared" si="11"/>
        <v>695716.7761500002</v>
      </c>
      <c r="N27" s="13">
        <f t="shared" si="8"/>
        <v>0.09754806831189988</v>
      </c>
      <c r="O27" s="13">
        <f t="shared" si="9"/>
        <v>0.185792447771842</v>
      </c>
      <c r="P27" s="13">
        <f t="shared" si="10"/>
        <v>0.15251261408562367</v>
      </c>
    </row>
    <row r="28" spans="1:16" s="1" customFormat="1" ht="15" customHeight="1">
      <c r="A28" s="8" t="s">
        <v>12</v>
      </c>
      <c r="B28" s="12">
        <v>4569.099999999999</v>
      </c>
      <c r="C28" s="12">
        <v>3919.7</v>
      </c>
      <c r="D28" s="9">
        <v>8488.8</v>
      </c>
      <c r="E28" s="9">
        <v>54517.60000000003</v>
      </c>
      <c r="F28" s="9">
        <v>57223.00000000003</v>
      </c>
      <c r="G28" s="9">
        <v>111740.60000000006</v>
      </c>
      <c r="H28" s="9">
        <v>3826.6</v>
      </c>
      <c r="I28" s="9">
        <v>4729.5</v>
      </c>
      <c r="J28" s="9">
        <v>8556.1</v>
      </c>
      <c r="K28" s="9">
        <v>62595.899999999994</v>
      </c>
      <c r="L28" s="9">
        <v>66869.6</v>
      </c>
      <c r="M28" s="9">
        <v>129465.5</v>
      </c>
      <c r="N28" s="15">
        <f t="shared" si="8"/>
        <v>0.1481778361483257</v>
      </c>
      <c r="O28" s="15">
        <f t="shared" si="9"/>
        <v>0.16857906785732957</v>
      </c>
      <c r="P28" s="15">
        <f t="shared" si="10"/>
        <v>0.15862542352555753</v>
      </c>
    </row>
    <row r="29" spans="1:16" s="1" customFormat="1" ht="15" customHeight="1">
      <c r="A29" s="8" t="s">
        <v>13</v>
      </c>
      <c r="B29" s="9">
        <v>16543.1178</v>
      </c>
      <c r="C29" s="9">
        <v>21676.539259999998</v>
      </c>
      <c r="D29" s="9">
        <v>38219.65706</v>
      </c>
      <c r="E29" s="9">
        <v>173139.33379999996</v>
      </c>
      <c r="F29" s="9">
        <v>318772.26718</v>
      </c>
      <c r="G29" s="9">
        <v>491911.60098</v>
      </c>
      <c r="H29" s="9">
        <v>11466.011</v>
      </c>
      <c r="I29" s="9">
        <v>25693.329620000004</v>
      </c>
      <c r="J29" s="9">
        <v>37159.34062</v>
      </c>
      <c r="K29" s="9">
        <v>187268.52793000007</v>
      </c>
      <c r="L29" s="9">
        <v>378982.74822000007</v>
      </c>
      <c r="M29" s="9">
        <v>566251.2761500002</v>
      </c>
      <c r="N29" s="15">
        <f t="shared" si="8"/>
        <v>0.08160591715295196</v>
      </c>
      <c r="O29" s="15">
        <f t="shared" si="9"/>
        <v>0.1888824318773039</v>
      </c>
      <c r="P29" s="15">
        <f t="shared" si="10"/>
        <v>0.15112405363463388</v>
      </c>
    </row>
  </sheetData>
  <sheetProtection/>
  <mergeCells count="28">
    <mergeCell ref="A2:P2"/>
    <mergeCell ref="A3:P3"/>
    <mergeCell ref="M7:M8"/>
    <mergeCell ref="N7:N8"/>
    <mergeCell ref="O7:O8"/>
    <mergeCell ref="P7:P8"/>
    <mergeCell ref="A7:A8"/>
    <mergeCell ref="D7:D8"/>
    <mergeCell ref="E7:E8"/>
    <mergeCell ref="F7:F8"/>
    <mergeCell ref="B9:P9"/>
    <mergeCell ref="B22:P22"/>
    <mergeCell ref="G7:G8"/>
    <mergeCell ref="H7:H8"/>
    <mergeCell ref="I7:I8"/>
    <mergeCell ref="J7:J8"/>
    <mergeCell ref="K7:K8"/>
    <mergeCell ref="L7:L8"/>
    <mergeCell ref="B7:B8"/>
    <mergeCell ref="C7:C8"/>
    <mergeCell ref="B5:G5"/>
    <mergeCell ref="H5:M5"/>
    <mergeCell ref="N5:P5"/>
    <mergeCell ref="B6:D6"/>
    <mergeCell ref="E6:G6"/>
    <mergeCell ref="H6:J6"/>
    <mergeCell ref="K6:M6"/>
    <mergeCell ref="N6:P6"/>
  </mergeCells>
  <printOptions horizontalCentered="1"/>
  <pageMargins left="0.5905511811023623" right="0.5905511811023623" top="1.7716535433070868" bottom="0.7874015748031497" header="0.5118110236220472" footer="0.5118110236220472"/>
  <pageSetup fitToHeight="1" fitToWidth="1" horizontalDpi="600" verticalDpi="600" orientation="landscape" paperSize="9" scale="91" r:id="rId2"/>
  <headerFooter alignWithMargins="0">
    <oddHeader>&amp;L&amp;G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Nelson Silva</dc:creator>
  <cp:keywords/>
  <dc:description/>
  <cp:lastModifiedBy>Nelson Silva</cp:lastModifiedBy>
  <cp:lastPrinted>2020-02-17T16:38:14Z</cp:lastPrinted>
  <dcterms:created xsi:type="dcterms:W3CDTF">2020-02-17T16:00:40Z</dcterms:created>
  <dcterms:modified xsi:type="dcterms:W3CDTF">2020-02-17T16:38:23Z</dcterms:modified>
  <cp:category/>
  <cp:version/>
  <cp:contentType/>
  <cp:contentStatus/>
</cp:coreProperties>
</file>