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423F0352-EC6B-48A0-83B5-5D17A5518EA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1'!$A$2:$P$26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1ax6DVqAshjdkcxdgjmRO93MJrrpcL27NQM4Ai3BSE="/>
    </ext>
  </extLst>
</workbook>
</file>

<file path=xl/calcChain.xml><?xml version="1.0" encoding="utf-8"?>
<calcChain xmlns="http://schemas.openxmlformats.org/spreadsheetml/2006/main">
  <c r="P26" i="1" l="1"/>
  <c r="O26" i="1"/>
  <c r="M26" i="1"/>
  <c r="L26" i="1"/>
  <c r="K26" i="1"/>
  <c r="N26" i="1" s="1"/>
  <c r="J26" i="1"/>
  <c r="I26" i="1"/>
  <c r="H26" i="1"/>
  <c r="G26" i="1"/>
  <c r="F26" i="1"/>
  <c r="E26" i="1"/>
  <c r="D26" i="1"/>
  <c r="C26" i="1"/>
  <c r="B26" i="1"/>
  <c r="P25" i="1"/>
  <c r="O25" i="1"/>
  <c r="N25" i="1"/>
  <c r="P24" i="1"/>
  <c r="O24" i="1"/>
  <c r="N24" i="1"/>
  <c r="P23" i="1"/>
  <c r="O23" i="1"/>
  <c r="N23" i="1"/>
  <c r="O22" i="1"/>
  <c r="M22" i="1"/>
  <c r="L22" i="1"/>
  <c r="K22" i="1"/>
  <c r="N22" i="1" s="1"/>
  <c r="J22" i="1"/>
  <c r="I22" i="1"/>
  <c r="H22" i="1"/>
  <c r="G22" i="1"/>
  <c r="P22" i="1" s="1"/>
  <c r="F22" i="1"/>
  <c r="E22" i="1"/>
  <c r="D22" i="1"/>
  <c r="C22" i="1"/>
  <c r="B22" i="1"/>
  <c r="K20" i="1"/>
  <c r="H20" i="1"/>
  <c r="E20" i="1"/>
  <c r="B20" i="1"/>
  <c r="H19" i="1"/>
  <c r="B19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M9" i="1"/>
  <c r="P9" i="1" s="1"/>
  <c r="L9" i="1"/>
  <c r="O9" i="1" s="1"/>
  <c r="K9" i="1"/>
  <c r="N9" i="1" s="1"/>
  <c r="J9" i="1"/>
  <c r="I9" i="1"/>
  <c r="H9" i="1"/>
  <c r="G9" i="1"/>
  <c r="F9" i="1"/>
  <c r="E9" i="1"/>
  <c r="D9" i="1"/>
  <c r="C9" i="1"/>
  <c r="B9" i="1"/>
  <c r="K7" i="1"/>
  <c r="H7" i="1"/>
</calcChain>
</file>

<file path=xl/sharedStrings.xml><?xml version="1.0" encoding="utf-8"?>
<sst xmlns="http://schemas.openxmlformats.org/spreadsheetml/2006/main" count="54" uniqueCount="24">
  <si>
    <t>Porto de Leixões</t>
  </si>
  <si>
    <t>Movimento do Terminal de Petroleiros</t>
  </si>
  <si>
    <t>Navios</t>
  </si>
  <si>
    <t>Posto de Acostagem</t>
  </si>
  <si>
    <t>Variação Acumulada</t>
  </si>
  <si>
    <t>Nº</t>
  </si>
  <si>
    <t>GT</t>
  </si>
  <si>
    <t>DWT</t>
  </si>
  <si>
    <t>Carga</t>
  </si>
  <si>
    <t>Descarga</t>
  </si>
  <si>
    <t>Total</t>
  </si>
  <si>
    <t>Terminal de Petroleiros</t>
  </si>
  <si>
    <t xml:space="preserve">    Posto A</t>
  </si>
  <si>
    <t xml:space="preserve">    Posto B</t>
  </si>
  <si>
    <t xml:space="preserve">    Posto C</t>
  </si>
  <si>
    <t>Terminal Oceânico</t>
  </si>
  <si>
    <t xml:space="preserve">    TOTAL *</t>
  </si>
  <si>
    <t>* - O movimento Total pode diferir da soma dos movimentos dos postos, devido a mudanças de local de acostagem dos navios</t>
  </si>
  <si>
    <t>Produtos Petrolíferos e Derivados</t>
  </si>
  <si>
    <t xml:space="preserve">    TOTAL</t>
  </si>
  <si>
    <t>2024</t>
  </si>
  <si>
    <t>2025</t>
  </si>
  <si>
    <t>JANEIRO/ABRIL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</si>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</sst>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0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10"/>
      <color rgb="FF000084"/>
      <name val="Tahoma"/>
    </font>
    <font>
      <b/>
      <sz val="8"/>
      <color rgb="FFFFFFFF"/>
      <name val="Tahoma"/>
    </font>
    <font>
      <b/>
      <sz val="8"/>
      <color rgb="FF000084"/>
      <name val="Tahoma"/>
    </font>
    <font>
      <sz val="8"/>
      <color rgb="FF000000"/>
      <name val="Tahoma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/>
    </xf>
    <xf numFmtId="49" fontId="6" fillId="3" borderId="17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49" fontId="8" fillId="2" borderId="18" xfId="0" applyNumberFormat="1" applyFont="1" applyFill="1" applyBorder="1" applyAlignment="1">
      <alignment horizontal="left" vertical="center"/>
    </xf>
    <xf numFmtId="164" fontId="8" fillId="4" borderId="18" xfId="0" applyNumberFormat="1" applyFont="1" applyFill="1" applyBorder="1" applyAlignment="1">
      <alignment horizontal="right" vertical="center"/>
    </xf>
    <xf numFmtId="9" fontId="8" fillId="4" borderId="18" xfId="0" applyNumberFormat="1" applyFont="1" applyFill="1" applyBorder="1" applyAlignment="1">
      <alignment horizontal="right" vertical="center"/>
    </xf>
    <xf numFmtId="164" fontId="8" fillId="2" borderId="18" xfId="0" applyNumberFormat="1" applyFont="1" applyFill="1" applyBorder="1" applyAlignment="1">
      <alignment horizontal="right" vertical="center"/>
    </xf>
    <xf numFmtId="49" fontId="6" fillId="3" borderId="17" xfId="0" applyNumberFormat="1" applyFont="1" applyFill="1" applyBorder="1" applyAlignment="1">
      <alignment horizontal="left" vertical="center"/>
    </xf>
    <xf numFmtId="164" fontId="6" fillId="3" borderId="17" xfId="0" applyNumberFormat="1" applyFont="1" applyFill="1" applyBorder="1" applyAlignment="1">
      <alignment horizontal="right" vertical="center"/>
    </xf>
    <xf numFmtId="9" fontId="6" fillId="3" borderId="17" xfId="0" applyNumberFormat="1" applyFont="1" applyFill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9" fillId="2" borderId="2" xfId="0" applyNumberFormat="1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49" fontId="5" fillId="2" borderId="2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6" fillId="3" borderId="6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workbookViewId="0">
      <selection activeCell="R26" sqref="R26"/>
    </sheetView>
  </sheetViews>
  <sheetFormatPr defaultColWidth="12.5703125" defaultRowHeight="15" customHeight="1" x14ac:dyDescent="0.2"/>
  <cols>
    <col min="1" max="1" width="22" customWidth="1" collapsed="1"/>
    <col min="2" max="4" width="8.28515625" customWidth="1" collapsed="1"/>
    <col min="5" max="7" width="9" customWidth="1" collapsed="1"/>
    <col min="8" max="10" width="8.28515625" customWidth="1" collapsed="1"/>
    <col min="11" max="13" width="9" customWidth="1" collapsed="1"/>
    <col min="14" max="14" width="10" customWidth="1" collapsed="1"/>
    <col min="15" max="16" width="9" customWidth="1" collapsed="1"/>
    <col min="17" max="26" width="8.5703125" customWidth="1" collapsed="1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3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32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0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21" t="s">
        <v>3</v>
      </c>
      <c r="B6" s="24" t="s">
        <v>20</v>
      </c>
      <c r="C6" s="15"/>
      <c r="D6" s="15"/>
      <c r="E6" s="15"/>
      <c r="F6" s="15"/>
      <c r="G6" s="16"/>
      <c r="H6" s="24" t="s">
        <v>21</v>
      </c>
      <c r="I6" s="15"/>
      <c r="J6" s="15"/>
      <c r="K6" s="15"/>
      <c r="L6" s="15"/>
      <c r="M6" s="16"/>
      <c r="N6" s="25" t="s">
        <v>4</v>
      </c>
      <c r="O6" s="26"/>
      <c r="P6" s="2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2"/>
      <c r="B7" s="14" t="s">
        <v>23</v>
      </c>
      <c r="C7" s="15"/>
      <c r="D7" s="16"/>
      <c r="E7" s="14" t="s">
        <v>22</v>
      </c>
      <c r="F7" s="15"/>
      <c r="G7" s="16"/>
      <c r="H7" s="14" t="str">
        <f>B7</f>
        <v>ABRIL</v>
      </c>
      <c r="I7" s="15"/>
      <c r="J7" s="16"/>
      <c r="K7" s="14" t="str">
        <f>E7</f>
        <v>JANEIRO/ABRIL</v>
      </c>
      <c r="L7" s="15"/>
      <c r="M7" s="16"/>
      <c r="N7" s="28"/>
      <c r="O7" s="29"/>
      <c r="P7" s="3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23"/>
      <c r="B8" s="2" t="s">
        <v>5</v>
      </c>
      <c r="C8" s="2" t="s">
        <v>6</v>
      </c>
      <c r="D8" s="2" t="s">
        <v>7</v>
      </c>
      <c r="E8" s="2" t="s">
        <v>5</v>
      </c>
      <c r="F8" s="2" t="s">
        <v>6</v>
      </c>
      <c r="G8" s="2" t="s">
        <v>7</v>
      </c>
      <c r="H8" s="2" t="s">
        <v>5</v>
      </c>
      <c r="I8" s="2" t="s">
        <v>6</v>
      </c>
      <c r="J8" s="2" t="s">
        <v>7</v>
      </c>
      <c r="K8" s="2" t="s">
        <v>5</v>
      </c>
      <c r="L8" s="2" t="s">
        <v>6</v>
      </c>
      <c r="M8" s="2" t="s">
        <v>7</v>
      </c>
      <c r="N8" s="2" t="s">
        <v>8</v>
      </c>
      <c r="O8" s="2" t="s">
        <v>9</v>
      </c>
      <c r="P8" s="2" t="s">
        <v>10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3" t="s">
        <v>11</v>
      </c>
      <c r="B9" s="4">
        <f t="shared" ref="B9:M9" si="0">SUM(B10:B12)</f>
        <v>20</v>
      </c>
      <c r="C9" s="4">
        <f t="shared" si="0"/>
        <v>218867</v>
      </c>
      <c r="D9" s="4">
        <f t="shared" si="0"/>
        <v>320655</v>
      </c>
      <c r="E9" s="4">
        <f t="shared" si="0"/>
        <v>81</v>
      </c>
      <c r="F9" s="4">
        <f t="shared" si="0"/>
        <v>826060</v>
      </c>
      <c r="G9" s="4">
        <f t="shared" si="0"/>
        <v>1205448</v>
      </c>
      <c r="H9" s="4">
        <f t="shared" si="0"/>
        <v>26</v>
      </c>
      <c r="I9" s="4">
        <f t="shared" si="0"/>
        <v>278566</v>
      </c>
      <c r="J9" s="4">
        <f t="shared" si="0"/>
        <v>392435</v>
      </c>
      <c r="K9" s="4">
        <f t="shared" si="0"/>
        <v>84</v>
      </c>
      <c r="L9" s="4">
        <f t="shared" si="0"/>
        <v>801340</v>
      </c>
      <c r="M9" s="4">
        <f t="shared" si="0"/>
        <v>1152400</v>
      </c>
      <c r="N9" s="5">
        <f t="shared" ref="N9:P9" si="1">IFERROR(((K9-E9)/E9),"-")</f>
        <v>3.7037037037037035E-2</v>
      </c>
      <c r="O9" s="5">
        <f t="shared" si="1"/>
        <v>-2.9925187032418952E-2</v>
      </c>
      <c r="P9" s="5">
        <f t="shared" si="1"/>
        <v>-4.4006875452114069E-2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">
      <c r="A10" s="6" t="s">
        <v>12</v>
      </c>
      <c r="B10" s="7">
        <v>5</v>
      </c>
      <c r="C10" s="7">
        <v>83970</v>
      </c>
      <c r="D10" s="7">
        <v>127748</v>
      </c>
      <c r="E10" s="7">
        <v>11</v>
      </c>
      <c r="F10" s="7">
        <v>167091</v>
      </c>
      <c r="G10" s="7">
        <v>253142</v>
      </c>
      <c r="H10" s="7">
        <v>8</v>
      </c>
      <c r="I10" s="7">
        <v>126905</v>
      </c>
      <c r="J10" s="7">
        <v>177981</v>
      </c>
      <c r="K10" s="7">
        <v>16</v>
      </c>
      <c r="L10" s="7">
        <v>237675</v>
      </c>
      <c r="M10" s="7">
        <v>344133</v>
      </c>
      <c r="N10" s="8">
        <f t="shared" ref="N10:P10" si="2">IFERROR(((K10-E10)/E10),"-")</f>
        <v>0.45454545454545453</v>
      </c>
      <c r="O10" s="8">
        <f t="shared" si="2"/>
        <v>0.42242849704651958</v>
      </c>
      <c r="P10" s="8">
        <f t="shared" si="2"/>
        <v>0.35944647668107227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">
      <c r="A11" s="6" t="s">
        <v>13</v>
      </c>
      <c r="B11" s="9">
        <v>9</v>
      </c>
      <c r="C11" s="9">
        <v>113765</v>
      </c>
      <c r="D11" s="9">
        <v>169625</v>
      </c>
      <c r="E11" s="9">
        <v>43</v>
      </c>
      <c r="F11" s="9">
        <v>565566</v>
      </c>
      <c r="G11" s="9">
        <v>850455</v>
      </c>
      <c r="H11" s="9">
        <v>0</v>
      </c>
      <c r="I11" s="9"/>
      <c r="J11" s="9"/>
      <c r="K11" s="9">
        <v>0</v>
      </c>
      <c r="L11" s="9"/>
      <c r="M11" s="9"/>
      <c r="N11" s="8">
        <f t="shared" ref="N11:P11" si="3">IFERROR(((K11-E11)/E11),"-")</f>
        <v>-1</v>
      </c>
      <c r="O11" s="8">
        <f t="shared" si="3"/>
        <v>-1</v>
      </c>
      <c r="P11" s="8">
        <f t="shared" si="3"/>
        <v>-1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">
      <c r="A12" s="6" t="s">
        <v>14</v>
      </c>
      <c r="B12" s="7">
        <v>6</v>
      </c>
      <c r="C12" s="7">
        <v>21132</v>
      </c>
      <c r="D12" s="7">
        <v>23282</v>
      </c>
      <c r="E12" s="7">
        <v>27</v>
      </c>
      <c r="F12" s="7">
        <v>93403</v>
      </c>
      <c r="G12" s="7">
        <v>101851</v>
      </c>
      <c r="H12" s="7">
        <v>18</v>
      </c>
      <c r="I12" s="7">
        <v>151661</v>
      </c>
      <c r="J12" s="7">
        <v>214454</v>
      </c>
      <c r="K12" s="7">
        <v>68</v>
      </c>
      <c r="L12" s="7">
        <v>563665</v>
      </c>
      <c r="M12" s="7">
        <v>808267</v>
      </c>
      <c r="N12" s="8">
        <f t="shared" ref="N12:P12" si="4">IFERROR(((K12-E12)/E12),"-")</f>
        <v>1.5185185185185186</v>
      </c>
      <c r="O12" s="8">
        <f t="shared" si="4"/>
        <v>5.0347633373660372</v>
      </c>
      <c r="P12" s="8">
        <f t="shared" si="4"/>
        <v>6.9357787356039706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hidden="1" customHeight="1" x14ac:dyDescent="0.2">
      <c r="A13" s="3" t="s">
        <v>15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 t="str">
        <f t="shared" ref="N13:P13" si="5">IFERROR(((K13-E13)/E13),"-")</f>
        <v>-</v>
      </c>
      <c r="O13" s="5" t="str">
        <f t="shared" si="5"/>
        <v>-</v>
      </c>
      <c r="P13" s="5" t="str">
        <f t="shared" si="5"/>
        <v>-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0" t="s">
        <v>16</v>
      </c>
      <c r="B14" s="11">
        <v>20</v>
      </c>
      <c r="C14" s="11">
        <v>218867</v>
      </c>
      <c r="D14" s="11">
        <v>320655</v>
      </c>
      <c r="E14" s="11">
        <v>80</v>
      </c>
      <c r="F14" s="11">
        <v>812588</v>
      </c>
      <c r="G14" s="11">
        <v>1185457</v>
      </c>
      <c r="H14" s="11">
        <v>24</v>
      </c>
      <c r="I14" s="11">
        <v>246433</v>
      </c>
      <c r="J14" s="11">
        <v>347815</v>
      </c>
      <c r="K14" s="11">
        <v>81</v>
      </c>
      <c r="L14" s="11">
        <v>757978</v>
      </c>
      <c r="M14" s="11">
        <v>1089490</v>
      </c>
      <c r="N14" s="12">
        <f t="shared" ref="N14:P14" si="6">IFERROR(((K14-E14)/E14),"-")</f>
        <v>1.2500000000000001E-2</v>
      </c>
      <c r="O14" s="12">
        <f t="shared" si="6"/>
        <v>-6.7205028870719233E-2</v>
      </c>
      <c r="P14" s="12">
        <f t="shared" si="6"/>
        <v>-8.0953590050081958E-2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7" t="s">
        <v>17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20" t="s">
        <v>18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">
      <c r="A19" s="21" t="s">
        <v>3</v>
      </c>
      <c r="B19" s="24" t="str">
        <f t="shared" ref="B19:B20" si="7">B6</f>
        <v>2024</v>
      </c>
      <c r="C19" s="15"/>
      <c r="D19" s="15"/>
      <c r="E19" s="15"/>
      <c r="F19" s="15"/>
      <c r="G19" s="16"/>
      <c r="H19" s="24" t="str">
        <f t="shared" ref="H19:H20" si="8">H6</f>
        <v>2025</v>
      </c>
      <c r="I19" s="15"/>
      <c r="J19" s="15"/>
      <c r="K19" s="15"/>
      <c r="L19" s="15"/>
      <c r="M19" s="16"/>
      <c r="N19" s="25" t="s">
        <v>4</v>
      </c>
      <c r="O19" s="26"/>
      <c r="P19" s="2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22"/>
      <c r="B20" s="14" t="str">
        <f t="shared" si="7"/>
        <v>ABRIL</v>
      </c>
      <c r="C20" s="15"/>
      <c r="D20" s="16"/>
      <c r="E20" s="14" t="str">
        <f>E7</f>
        <v>JANEIRO/ABRIL</v>
      </c>
      <c r="F20" s="15"/>
      <c r="G20" s="16"/>
      <c r="H20" s="14" t="str">
        <f t="shared" si="8"/>
        <v>ABRIL</v>
      </c>
      <c r="I20" s="15"/>
      <c r="J20" s="16"/>
      <c r="K20" s="14" t="str">
        <f>K7</f>
        <v>JANEIRO/ABRIL</v>
      </c>
      <c r="L20" s="15"/>
      <c r="M20" s="16"/>
      <c r="N20" s="28"/>
      <c r="O20" s="29"/>
      <c r="P20" s="3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23"/>
      <c r="B21" s="2" t="s">
        <v>8</v>
      </c>
      <c r="C21" s="2" t="s">
        <v>9</v>
      </c>
      <c r="D21" s="2" t="s">
        <v>10</v>
      </c>
      <c r="E21" s="2" t="s">
        <v>8</v>
      </c>
      <c r="F21" s="2" t="s">
        <v>9</v>
      </c>
      <c r="G21" s="2" t="s">
        <v>10</v>
      </c>
      <c r="H21" s="2" t="s">
        <v>8</v>
      </c>
      <c r="I21" s="2" t="s">
        <v>9</v>
      </c>
      <c r="J21" s="2" t="s">
        <v>10</v>
      </c>
      <c r="K21" s="2" t="s">
        <v>8</v>
      </c>
      <c r="L21" s="2" t="s">
        <v>9</v>
      </c>
      <c r="M21" s="2" t="s">
        <v>10</v>
      </c>
      <c r="N21" s="2" t="s">
        <v>8</v>
      </c>
      <c r="O21" s="2" t="s">
        <v>9</v>
      </c>
      <c r="P21" s="2" t="s">
        <v>10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">
      <c r="A22" s="3" t="s">
        <v>11</v>
      </c>
      <c r="B22" s="4">
        <f t="shared" ref="B22:M22" si="9">SUM(B23:B25)</f>
        <v>0</v>
      </c>
      <c r="C22" s="4">
        <f t="shared" si="9"/>
        <v>199248.61799999999</v>
      </c>
      <c r="D22" s="4">
        <f t="shared" si="9"/>
        <v>199248.61799999999</v>
      </c>
      <c r="E22" s="4">
        <f t="shared" si="9"/>
        <v>0</v>
      </c>
      <c r="F22" s="4">
        <f t="shared" si="9"/>
        <v>709166.42800000007</v>
      </c>
      <c r="G22" s="4">
        <f t="shared" si="9"/>
        <v>709166.42800000007</v>
      </c>
      <c r="H22" s="4">
        <f t="shared" si="9"/>
        <v>0</v>
      </c>
      <c r="I22" s="4">
        <f t="shared" si="9"/>
        <v>222986.53100000002</v>
      </c>
      <c r="J22" s="4">
        <f t="shared" si="9"/>
        <v>222986.53100000002</v>
      </c>
      <c r="K22" s="4">
        <f t="shared" si="9"/>
        <v>0</v>
      </c>
      <c r="L22" s="4">
        <f t="shared" si="9"/>
        <v>662766.81299999997</v>
      </c>
      <c r="M22" s="4">
        <f t="shared" si="9"/>
        <v>662766.81299999997</v>
      </c>
      <c r="N22" s="5" t="str">
        <f t="shared" ref="N22:P22" si="10">IFERROR(((K22-E22)/E22),"-")</f>
        <v>-</v>
      </c>
      <c r="O22" s="5">
        <f t="shared" si="10"/>
        <v>-6.5428386296932969E-2</v>
      </c>
      <c r="P22" s="5">
        <f t="shared" si="10"/>
        <v>-6.5428386296932969E-2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">
      <c r="A23" s="6" t="s">
        <v>12</v>
      </c>
      <c r="B23" s="7">
        <v>0</v>
      </c>
      <c r="C23" s="7">
        <v>85132.933999999994</v>
      </c>
      <c r="D23" s="7">
        <v>85132.933999999994</v>
      </c>
      <c r="E23" s="7">
        <v>0</v>
      </c>
      <c r="F23" s="7">
        <v>181598.49100000001</v>
      </c>
      <c r="G23" s="7">
        <v>181598.49100000001</v>
      </c>
      <c r="H23" s="7">
        <v>0</v>
      </c>
      <c r="I23" s="7">
        <v>112681.841</v>
      </c>
      <c r="J23" s="7">
        <v>112681.841</v>
      </c>
      <c r="K23" s="7">
        <v>0</v>
      </c>
      <c r="L23" s="7">
        <v>214544.66699999999</v>
      </c>
      <c r="M23" s="7">
        <v>214544.66699999999</v>
      </c>
      <c r="N23" s="8" t="str">
        <f t="shared" ref="N23:P23" si="11">IFERROR(((K23-E23)/E23),"-")</f>
        <v>-</v>
      </c>
      <c r="O23" s="8">
        <f t="shared" si="11"/>
        <v>0.18142318153954251</v>
      </c>
      <c r="P23" s="8">
        <f t="shared" si="11"/>
        <v>0.18142318153954251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6" t="s">
        <v>13</v>
      </c>
      <c r="B24" s="9">
        <v>0</v>
      </c>
      <c r="C24" s="9">
        <v>103782.041</v>
      </c>
      <c r="D24" s="9">
        <v>103782.041</v>
      </c>
      <c r="E24" s="9">
        <v>0</v>
      </c>
      <c r="F24" s="9">
        <v>481277.28399999999</v>
      </c>
      <c r="G24" s="9">
        <v>481277.28399999999</v>
      </c>
      <c r="H24" s="9">
        <v>0</v>
      </c>
      <c r="I24" s="9">
        <v>98193.895000000004</v>
      </c>
      <c r="J24" s="9">
        <v>98193.895000000004</v>
      </c>
      <c r="K24" s="9">
        <v>0</v>
      </c>
      <c r="L24" s="9">
        <v>399906.02600000001</v>
      </c>
      <c r="M24" s="9">
        <v>399906.02600000001</v>
      </c>
      <c r="N24" s="8" t="str">
        <f t="shared" ref="N24:P24" si="12">IFERROR(((K24-E24)/E24),"-")</f>
        <v>-</v>
      </c>
      <c r="O24" s="8">
        <f t="shared" si="12"/>
        <v>-0.16907354804636898</v>
      </c>
      <c r="P24" s="8">
        <f t="shared" si="12"/>
        <v>-0.16907354804636898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6" t="s">
        <v>14</v>
      </c>
      <c r="B25" s="7">
        <v>0</v>
      </c>
      <c r="C25" s="7">
        <v>10333.643</v>
      </c>
      <c r="D25" s="7">
        <v>10333.643</v>
      </c>
      <c r="E25" s="7">
        <v>0</v>
      </c>
      <c r="F25" s="7">
        <v>46290.652999999998</v>
      </c>
      <c r="G25" s="7">
        <v>46290.652999999998</v>
      </c>
      <c r="H25" s="7">
        <v>0</v>
      </c>
      <c r="I25" s="7">
        <v>12110.795</v>
      </c>
      <c r="J25" s="7">
        <v>12110.795</v>
      </c>
      <c r="K25" s="7">
        <v>0</v>
      </c>
      <c r="L25" s="7">
        <v>48316.12</v>
      </c>
      <c r="M25" s="7">
        <v>48316.12</v>
      </c>
      <c r="N25" s="8" t="str">
        <f t="shared" ref="N25:P25" si="13">IFERROR(((K25-E25)/E25),"-")</f>
        <v>-</v>
      </c>
      <c r="O25" s="8">
        <f t="shared" si="13"/>
        <v>4.3755420775766642E-2</v>
      </c>
      <c r="P25" s="8">
        <f t="shared" si="13"/>
        <v>4.3755420775766642E-2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">
      <c r="A26" s="13" t="s">
        <v>19</v>
      </c>
      <c r="B26" s="11">
        <f t="shared" ref="B26:M26" si="14">SUM(B23:B25)</f>
        <v>0</v>
      </c>
      <c r="C26" s="11">
        <f t="shared" si="14"/>
        <v>199248.61799999999</v>
      </c>
      <c r="D26" s="11">
        <f t="shared" si="14"/>
        <v>199248.61799999999</v>
      </c>
      <c r="E26" s="11">
        <f t="shared" si="14"/>
        <v>0</v>
      </c>
      <c r="F26" s="11">
        <f t="shared" si="14"/>
        <v>709166.42800000007</v>
      </c>
      <c r="G26" s="11">
        <f t="shared" si="14"/>
        <v>709166.42800000007</v>
      </c>
      <c r="H26" s="11">
        <f t="shared" si="14"/>
        <v>0</v>
      </c>
      <c r="I26" s="11">
        <f t="shared" si="14"/>
        <v>222986.53100000002</v>
      </c>
      <c r="J26" s="11">
        <f t="shared" si="14"/>
        <v>222986.53100000002</v>
      </c>
      <c r="K26" s="11">
        <f t="shared" si="14"/>
        <v>0</v>
      </c>
      <c r="L26" s="11">
        <f t="shared" si="14"/>
        <v>662766.81299999997</v>
      </c>
      <c r="M26" s="11">
        <f t="shared" si="14"/>
        <v>662766.81299999997</v>
      </c>
      <c r="N26" s="12" t="str">
        <f t="shared" ref="N26:P26" si="15">IFERROR(((K26-E26)/E26),"-")</f>
        <v>-</v>
      </c>
      <c r="O26" s="12">
        <f t="shared" si="15"/>
        <v>-6.5428386296932969E-2</v>
      </c>
      <c r="P26" s="12">
        <f t="shared" si="15"/>
        <v>-6.5428386296932969E-2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1">
    <mergeCell ref="B7:D7"/>
    <mergeCell ref="E7:G7"/>
    <mergeCell ref="H7:J7"/>
    <mergeCell ref="K7:M7"/>
    <mergeCell ref="A2:P2"/>
    <mergeCell ref="A3:P3"/>
    <mergeCell ref="A4:P4"/>
    <mergeCell ref="A6:A8"/>
    <mergeCell ref="B6:G6"/>
    <mergeCell ref="H6:M6"/>
    <mergeCell ref="N6:P7"/>
    <mergeCell ref="E20:G20"/>
    <mergeCell ref="H20:J20"/>
    <mergeCell ref="A15:P15"/>
    <mergeCell ref="A17:P17"/>
    <mergeCell ref="A19:A21"/>
    <mergeCell ref="B19:G19"/>
    <mergeCell ref="H19:M19"/>
    <mergeCell ref="N19:P20"/>
    <mergeCell ref="B20:D20"/>
    <mergeCell ref="K20:M20"/>
  </mergeCells>
  <printOptions horizontalCentered="1"/>
  <pageMargins left="0.51181102362204722" right="0.51181102362204722" top="1.7322834645669292" bottom="0.74803149606299213" header="0.19685039370078741" footer="0"/>
  <pageSetup paperSize="9" scale="9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2025-06-06T15:38:55Z</cp:lastPrinted>
  <dcterms:created xsi:type="dcterms:W3CDTF">2010-03-23T10:34:53Z</dcterms:created>
  <dcterms:modified xsi:type="dcterms:W3CDTF">2025-06-06T15:39:16Z</dcterms:modified>
</cp:coreProperties>
</file>