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A366A3D1-EBC0-43DA-9697-78E4B97B41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32" i="1" l="1"/>
</calcChain>
</file>

<file path=xl/sharedStrings.xml><?xml version="1.0" encoding="utf-8"?>
<sst xmlns="http://schemas.openxmlformats.org/spreadsheetml/2006/main" count="60" uniqueCount="36">
  <si>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</si>
  <si>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</si>
  <si>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</si>
  <si>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</si>
  <si>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</si>
  <si>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</si>
  <si>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</si>
  <si>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Leixões</t>
  </si>
  <si>
    <t>2024</t>
  </si>
  <si>
    <t>2025</t>
  </si>
  <si>
    <t>2024/2025</t>
  </si>
  <si>
    <t>MAIO</t>
  </si>
  <si>
    <t>JANEIRO/MAIO</t>
  </si>
  <si>
    <t>ABASTECIMENTO AO LARGO</t>
  </si>
  <si>
    <t>C.GERAL SINGLE-DECKER</t>
  </si>
  <si>
    <t>CARGA GERAL N.D.</t>
  </si>
  <si>
    <t>CRUZEIROS</t>
  </si>
  <si>
    <t>DRAGA</t>
  </si>
  <si>
    <t>GRANELEIRO</t>
  </si>
  <si>
    <t>NAVIO MISTO (C.GERAL E CONTENORES)</t>
  </si>
  <si>
    <t>NAVIO MISTO (C.GERAL E PASSAGEIROS)</t>
  </si>
  <si>
    <t>NAVIO RO-RO E CONTENTORES</t>
  </si>
  <si>
    <t>NAVIO-TANQUE PRODUT.QUIMICOS</t>
  </si>
  <si>
    <t>NAVIOS DE GUERRA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</si>
  <si>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</si>
  <si>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</si>
  <si>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</si>
  <si>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</si>
  <si>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</si>
  <si>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</si>
  <si>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</si>
  <si>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</si>
  <si>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</si>
  <si>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TRANSPORTADOR VEICULOS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</si>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</sst>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R26" sqref="R26"/>
    </sheetView>
  </sheetViews>
  <sheetFormatPr defaultColWidth="12.54296875" defaultRowHeight="15" customHeight="1" x14ac:dyDescent="0.25"/>
  <cols>
    <col min="1" max="1" width="26.453125" customWidth="1" collapsed="1"/>
    <col min="2" max="2" width="5.453125" customWidth="1" collapsed="1"/>
    <col min="3" max="3" width="10" customWidth="1" collapsed="1"/>
    <col min="4" max="4" width="5.81640625" customWidth="1" collapsed="1"/>
    <col min="5" max="5" width="11.1796875" customWidth="1" collapsed="1"/>
    <col min="6" max="6" width="5.453125" customWidth="1" collapsed="1"/>
    <col min="7" max="7" width="10" customWidth="1" collapsed="1"/>
    <col min="8" max="8" width="5.81640625" customWidth="1" collapsed="1"/>
    <col min="9" max="9" width="11.1796875" customWidth="1" collapsed="1"/>
    <col min="10" max="10" width="9.54296875" customWidth="1" collapsed="1"/>
    <col min="11" max="11" width="7.26953125" customWidth="1" collapsed="1"/>
    <col min="12" max="26" width="8.54296875" customWidth="1" collapsed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4" t="s">
        <v>1</v>
      </c>
      <c r="B5" s="17" t="s">
        <v>8</v>
      </c>
      <c r="C5" s="18"/>
      <c r="D5" s="18"/>
      <c r="E5" s="19"/>
      <c r="F5" s="17" t="s">
        <v>9</v>
      </c>
      <c r="G5" s="18"/>
      <c r="H5" s="18"/>
      <c r="I5" s="19"/>
      <c r="J5" s="20" t="s">
        <v>10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5"/>
      <c r="B6" s="20" t="s">
        <v>11</v>
      </c>
      <c r="C6" s="19" t="s">
        <v>12</v>
      </c>
      <c r="D6" s="20" t="s">
        <v>12</v>
      </c>
      <c r="E6" s="19" t="s">
        <v>12</v>
      </c>
      <c r="F6" s="20" t="s">
        <v>11</v>
      </c>
      <c r="G6" s="19"/>
      <c r="H6" s="20" t="s">
        <v>12</v>
      </c>
      <c r="I6" s="19"/>
      <c r="J6" s="21" t="s">
        <v>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6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2</v>
      </c>
      <c r="G8" s="4">
        <v>4746</v>
      </c>
      <c r="H8" s="5">
        <v>3</v>
      </c>
      <c r="I8" s="4">
        <v>9344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3" t="s">
        <v>14</v>
      </c>
      <c r="B9" s="7">
        <v>3</v>
      </c>
      <c r="C9" s="7">
        <v>8799</v>
      </c>
      <c r="D9" s="7">
        <v>21</v>
      </c>
      <c r="E9" s="7">
        <v>65880</v>
      </c>
      <c r="F9" s="7">
        <v>1</v>
      </c>
      <c r="G9" s="7">
        <v>2999</v>
      </c>
      <c r="H9" s="8">
        <v>7</v>
      </c>
      <c r="I9" s="7">
        <v>19873</v>
      </c>
      <c r="J9" s="6">
        <f t="shared" ref="J9:K9" si="1">IFERROR((H9-D9)/D9,"-")</f>
        <v>-0.66666666666666663</v>
      </c>
      <c r="K9" s="6">
        <f t="shared" si="1"/>
        <v>-0.69834547662416513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3" t="s">
        <v>15</v>
      </c>
      <c r="B10" s="4">
        <v>46</v>
      </c>
      <c r="C10" s="4">
        <v>327236</v>
      </c>
      <c r="D10" s="4">
        <v>201</v>
      </c>
      <c r="E10" s="4">
        <v>1294584</v>
      </c>
      <c r="F10" s="4">
        <v>41</v>
      </c>
      <c r="G10" s="4">
        <v>197415</v>
      </c>
      <c r="H10" s="5">
        <v>190</v>
      </c>
      <c r="I10" s="4">
        <v>1029767</v>
      </c>
      <c r="J10" s="6">
        <f t="shared" ref="J10:K10" si="2">IFERROR((H10-D10)/D10,"-")</f>
        <v>-5.4726368159203981E-2</v>
      </c>
      <c r="K10" s="6">
        <f t="shared" si="2"/>
        <v>-0.2045576030601336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3" t="s">
        <v>16</v>
      </c>
      <c r="B11" s="7">
        <v>28</v>
      </c>
      <c r="C11" s="7">
        <v>1056898</v>
      </c>
      <c r="D11" s="7">
        <v>55</v>
      </c>
      <c r="E11" s="7">
        <v>2662285</v>
      </c>
      <c r="F11" s="7">
        <v>25</v>
      </c>
      <c r="G11" s="7">
        <v>1279911</v>
      </c>
      <c r="H11" s="8">
        <v>57</v>
      </c>
      <c r="I11" s="7">
        <v>3262651</v>
      </c>
      <c r="J11" s="6">
        <f t="shared" ref="J11:K11" si="3">IFERROR((H11-D11)/D11,"-")</f>
        <v>3.6363636363636362E-2</v>
      </c>
      <c r="K11" s="6">
        <f t="shared" si="3"/>
        <v>0.22550778748330852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3" t="s">
        <v>17</v>
      </c>
      <c r="B12" s="4">
        <v>1</v>
      </c>
      <c r="C12" s="4">
        <v>1111</v>
      </c>
      <c r="D12" s="4">
        <v>3</v>
      </c>
      <c r="E12" s="4">
        <v>4809</v>
      </c>
      <c r="F12" s="4">
        <v>1</v>
      </c>
      <c r="G12" s="4">
        <v>1102</v>
      </c>
      <c r="H12" s="5">
        <v>1</v>
      </c>
      <c r="I12" s="4">
        <v>1102</v>
      </c>
      <c r="J12" s="6">
        <f t="shared" ref="J12:K12" si="4">IFERROR((H12-D12)/D12,"-")</f>
        <v>-0.66666666666666663</v>
      </c>
      <c r="K12" s="6">
        <f t="shared" si="4"/>
        <v>-0.77084632979829482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3" t="s">
        <v>18</v>
      </c>
      <c r="B13" s="7">
        <v>14</v>
      </c>
      <c r="C13" s="7">
        <v>255895</v>
      </c>
      <c r="D13" s="7">
        <v>69</v>
      </c>
      <c r="E13" s="7">
        <v>1294155</v>
      </c>
      <c r="F13" s="7">
        <v>19</v>
      </c>
      <c r="G13" s="7">
        <v>287345</v>
      </c>
      <c r="H13" s="8">
        <v>61</v>
      </c>
      <c r="I13" s="7">
        <v>1367442</v>
      </c>
      <c r="J13" s="6">
        <f t="shared" ref="J13:K13" si="5">IFERROR((H13-D13)/D13,"-")</f>
        <v>-0.11594202898550725</v>
      </c>
      <c r="K13" s="6">
        <f t="shared" si="5"/>
        <v>5.6629229110887025E-2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3" t="s">
        <v>19</v>
      </c>
      <c r="B14" s="4">
        <v>5</v>
      </c>
      <c r="C14" s="4">
        <v>52777</v>
      </c>
      <c r="D14" s="4">
        <v>29</v>
      </c>
      <c r="E14" s="4">
        <v>290305</v>
      </c>
      <c r="F14" s="4">
        <v>7</v>
      </c>
      <c r="G14" s="4">
        <v>82221</v>
      </c>
      <c r="H14" s="5">
        <v>33</v>
      </c>
      <c r="I14" s="4">
        <v>410835</v>
      </c>
      <c r="J14" s="6">
        <f t="shared" ref="J14:K14" si="6">IFERROR((H14-D14)/D14,"-")</f>
        <v>0.13793103448275862</v>
      </c>
      <c r="K14" s="6">
        <f t="shared" si="6"/>
        <v>0.41518403058851899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3" t="s">
        <v>20</v>
      </c>
      <c r="B15" s="7">
        <v>1</v>
      </c>
      <c r="C15" s="7">
        <v>590</v>
      </c>
      <c r="D15" s="7">
        <v>1</v>
      </c>
      <c r="E15" s="7">
        <v>590</v>
      </c>
      <c r="F15" s="7">
        <v>0</v>
      </c>
      <c r="G15" s="7">
        <v>0</v>
      </c>
      <c r="H15" s="8">
        <v>0</v>
      </c>
      <c r="I15" s="7">
        <v>0</v>
      </c>
      <c r="J15" s="6">
        <f t="shared" ref="J15:K15" si="7">IFERROR((H15-D15)/D15,"-")</f>
        <v>-1</v>
      </c>
      <c r="K15" s="6">
        <f t="shared" si="7"/>
        <v>-1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3" t="s">
        <v>21</v>
      </c>
      <c r="B16" s="4">
        <v>0</v>
      </c>
      <c r="C16" s="4">
        <v>0</v>
      </c>
      <c r="D16" s="4">
        <v>3</v>
      </c>
      <c r="E16" s="4">
        <v>170320</v>
      </c>
      <c r="F16" s="4">
        <v>0</v>
      </c>
      <c r="G16" s="4">
        <v>0</v>
      </c>
      <c r="H16" s="5">
        <v>1</v>
      </c>
      <c r="I16" s="4">
        <v>57000</v>
      </c>
      <c r="J16" s="6">
        <f t="shared" ref="J16:K16" si="8">IFERROR((H16-D16)/D16,"-")</f>
        <v>-0.66666666666666663</v>
      </c>
      <c r="K16" s="6">
        <f t="shared" si="8"/>
        <v>-0.66533583842179422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3" t="s">
        <v>22</v>
      </c>
      <c r="B17" s="7">
        <v>14</v>
      </c>
      <c r="C17" s="7">
        <v>179829</v>
      </c>
      <c r="D17" s="7">
        <v>64</v>
      </c>
      <c r="E17" s="7">
        <v>859567</v>
      </c>
      <c r="F17" s="7">
        <v>7</v>
      </c>
      <c r="G17" s="7">
        <v>104295</v>
      </c>
      <c r="H17" s="8">
        <v>47</v>
      </c>
      <c r="I17" s="7">
        <v>622420</v>
      </c>
      <c r="J17" s="6">
        <f t="shared" ref="J17:K17" si="9">IFERROR((H17-D17)/D17,"-")</f>
        <v>-0.265625</v>
      </c>
      <c r="K17" s="6">
        <f t="shared" si="9"/>
        <v>-0.27589123360948015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3" t="s">
        <v>23</v>
      </c>
      <c r="B18" s="4">
        <v>4</v>
      </c>
      <c r="C18" s="4">
        <v>4274</v>
      </c>
      <c r="D18" s="4">
        <v>7</v>
      </c>
      <c r="E18" s="4">
        <v>10259</v>
      </c>
      <c r="F18" s="4">
        <v>7</v>
      </c>
      <c r="G18" s="4">
        <v>8423</v>
      </c>
      <c r="H18" s="5">
        <v>15</v>
      </c>
      <c r="I18" s="4">
        <v>26863</v>
      </c>
      <c r="J18" s="6">
        <f t="shared" ref="J18:K18" si="10">IFERROR((H18-D18)/D18,"-")</f>
        <v>1.1428571428571428</v>
      </c>
      <c r="K18" s="6">
        <f t="shared" si="10"/>
        <v>1.6184813334633006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3" t="s">
        <v>24</v>
      </c>
      <c r="B19" s="7">
        <v>0</v>
      </c>
      <c r="C19" s="7">
        <v>0</v>
      </c>
      <c r="D19" s="7">
        <v>1</v>
      </c>
      <c r="E19" s="7">
        <v>606</v>
      </c>
      <c r="F19" s="7">
        <v>1</v>
      </c>
      <c r="G19" s="7">
        <v>476</v>
      </c>
      <c r="H19" s="8">
        <v>2</v>
      </c>
      <c r="I19" s="7">
        <v>1493</v>
      </c>
      <c r="J19" s="6">
        <f t="shared" ref="J19:K19" si="11">IFERROR((H19-D19)/D19,"-")</f>
        <v>1</v>
      </c>
      <c r="K19" s="6">
        <f t="shared" si="11"/>
        <v>1.4636963696369636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3" t="s">
        <v>25</v>
      </c>
      <c r="B20" s="4">
        <v>10</v>
      </c>
      <c r="C20" s="4">
        <v>516894</v>
      </c>
      <c r="D20" s="4">
        <v>33</v>
      </c>
      <c r="E20" s="4">
        <v>1683414</v>
      </c>
      <c r="F20" s="4">
        <v>11</v>
      </c>
      <c r="G20" s="4">
        <v>536676</v>
      </c>
      <c r="H20" s="5">
        <v>41</v>
      </c>
      <c r="I20" s="4">
        <v>2053636</v>
      </c>
      <c r="J20" s="6">
        <f t="shared" ref="J20:K20" si="12">IFERROR((H20-D20)/D20,"-")</f>
        <v>0.24242424242424243</v>
      </c>
      <c r="K20" s="6">
        <f t="shared" si="12"/>
        <v>0.21992332248632837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3" t="s">
        <v>26</v>
      </c>
      <c r="B21" s="7">
        <v>3</v>
      </c>
      <c r="C21" s="7">
        <v>20850</v>
      </c>
      <c r="D21" s="7">
        <v>18</v>
      </c>
      <c r="E21" s="7">
        <v>123611</v>
      </c>
      <c r="F21" s="7">
        <v>4</v>
      </c>
      <c r="G21" s="7">
        <v>19996</v>
      </c>
      <c r="H21" s="8">
        <v>14</v>
      </c>
      <c r="I21" s="7">
        <v>97105</v>
      </c>
      <c r="J21" s="6">
        <f t="shared" ref="J21:K21" si="13">IFERROR((H21-D21)/D21,"-")</f>
        <v>-0.22222222222222221</v>
      </c>
      <c r="K21" s="6">
        <f t="shared" si="13"/>
        <v>-0.21443075454449848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3" t="s">
        <v>27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1</v>
      </c>
      <c r="I22" s="4">
        <v>12802</v>
      </c>
      <c r="J22" s="6" t="str">
        <f t="shared" ref="J22:K22" si="14">IFERROR((H22-D22)/D22,"-")</f>
        <v>-</v>
      </c>
      <c r="K22" s="6" t="str">
        <f t="shared" si="14"/>
        <v>-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3" t="s">
        <v>28</v>
      </c>
      <c r="B23" s="7">
        <v>0</v>
      </c>
      <c r="C23" s="7">
        <v>0</v>
      </c>
      <c r="D23" s="7">
        <v>1</v>
      </c>
      <c r="E23" s="7">
        <v>1615</v>
      </c>
      <c r="F23" s="7">
        <v>0</v>
      </c>
      <c r="G23" s="7">
        <v>0</v>
      </c>
      <c r="H23" s="8">
        <v>4</v>
      </c>
      <c r="I23" s="7">
        <v>6530</v>
      </c>
      <c r="J23" s="6">
        <f t="shared" ref="J23:K23" si="15">IFERROR((H23-D23)/D23,"-")</f>
        <v>3</v>
      </c>
      <c r="K23" s="6">
        <f t="shared" si="15"/>
        <v>3.0433436532507741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3" t="s">
        <v>29</v>
      </c>
      <c r="B24" s="4">
        <v>0</v>
      </c>
      <c r="C24" s="4">
        <v>0</v>
      </c>
      <c r="D24" s="4">
        <v>0</v>
      </c>
      <c r="E24" s="4">
        <v>0</v>
      </c>
      <c r="F24" s="4">
        <v>3</v>
      </c>
      <c r="G24" s="4">
        <v>33687</v>
      </c>
      <c r="H24" s="5">
        <v>12</v>
      </c>
      <c r="I24" s="4">
        <v>134748</v>
      </c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3" t="s">
        <v>30</v>
      </c>
      <c r="B25" s="7">
        <v>87</v>
      </c>
      <c r="C25" s="7">
        <v>971558</v>
      </c>
      <c r="D25" s="7">
        <v>430</v>
      </c>
      <c r="E25" s="7">
        <v>4694883</v>
      </c>
      <c r="F25" s="7">
        <v>91</v>
      </c>
      <c r="G25" s="7">
        <v>1037068</v>
      </c>
      <c r="H25" s="8">
        <v>384</v>
      </c>
      <c r="I25" s="7">
        <v>4275713</v>
      </c>
      <c r="J25" s="6">
        <f t="shared" ref="J25:K25" si="17">IFERROR((H25-D25)/D25,"-")</f>
        <v>-0.10697674418604651</v>
      </c>
      <c r="K25" s="6">
        <f t="shared" si="17"/>
        <v>-8.9282310123596262E-2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3" t="s">
        <v>31</v>
      </c>
      <c r="B26" s="4">
        <v>0</v>
      </c>
      <c r="C26" s="4">
        <v>0</v>
      </c>
      <c r="D26" s="4">
        <v>2</v>
      </c>
      <c r="E26" s="4">
        <v>526</v>
      </c>
      <c r="F26" s="4">
        <v>0</v>
      </c>
      <c r="G26" s="4">
        <v>0</v>
      </c>
      <c r="H26" s="5">
        <v>2</v>
      </c>
      <c r="I26" s="4">
        <v>498</v>
      </c>
      <c r="J26" s="6">
        <f t="shared" ref="J26:K26" si="18">IFERROR((H26-D26)/D26,"-")</f>
        <v>0</v>
      </c>
      <c r="K26" s="6">
        <f t="shared" si="18"/>
        <v>-5.3231939163498096E-2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3" t="s">
        <v>32</v>
      </c>
      <c r="B27" s="7">
        <v>4</v>
      </c>
      <c r="C27" s="7">
        <v>12484</v>
      </c>
      <c r="D27" s="7">
        <v>28</v>
      </c>
      <c r="E27" s="7">
        <v>95471</v>
      </c>
      <c r="F27" s="7">
        <v>6</v>
      </c>
      <c r="G27" s="7">
        <v>19742</v>
      </c>
      <c r="H27" s="8">
        <v>34</v>
      </c>
      <c r="I27" s="7">
        <v>117620</v>
      </c>
      <c r="J27" s="6">
        <f t="shared" ref="J27:K27" si="19">IFERROR((H27-D27)/D27,"-")</f>
        <v>0.21428571428571427</v>
      </c>
      <c r="K27" s="6">
        <f t="shared" si="19"/>
        <v>0.23199715096730944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3" t="s">
        <v>33</v>
      </c>
      <c r="B28" s="4">
        <v>0</v>
      </c>
      <c r="C28" s="4">
        <v>0</v>
      </c>
      <c r="D28" s="4">
        <v>1</v>
      </c>
      <c r="E28" s="4">
        <v>47659</v>
      </c>
      <c r="F28" s="4">
        <v>1</v>
      </c>
      <c r="G28" s="4">
        <v>56642</v>
      </c>
      <c r="H28" s="5">
        <v>2</v>
      </c>
      <c r="I28" s="4">
        <v>113284</v>
      </c>
      <c r="J28" s="6">
        <f t="shared" ref="J28:K28" si="20">IFERROR((H28-D28)/D28,"-")</f>
        <v>1</v>
      </c>
      <c r="K28" s="6">
        <f t="shared" si="20"/>
        <v>1.3769697224029041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5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5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9" t="s">
        <v>5</v>
      </c>
      <c r="B32" s="10">
        <f t="shared" ref="B32:I32" si="24">SUM(B8:B31)</f>
        <v>220</v>
      </c>
      <c r="C32" s="10">
        <f t="shared" si="24"/>
        <v>3409195</v>
      </c>
      <c r="D32" s="10">
        <f t="shared" si="24"/>
        <v>967</v>
      </c>
      <c r="E32" s="10">
        <f t="shared" si="24"/>
        <v>13300539</v>
      </c>
      <c r="F32" s="10">
        <f t="shared" si="24"/>
        <v>227</v>
      </c>
      <c r="G32" s="10">
        <f t="shared" si="24"/>
        <v>3672744</v>
      </c>
      <c r="H32" s="10">
        <f t="shared" si="24"/>
        <v>911</v>
      </c>
      <c r="I32" s="10">
        <f t="shared" si="24"/>
        <v>13620726</v>
      </c>
      <c r="J32" s="11">
        <f t="shared" ref="J32:K32" si="25">IFERROR((H32-D32)/D32,"-")</f>
        <v>-5.7911065149948295E-2</v>
      </c>
      <c r="K32" s="11">
        <f t="shared" si="25"/>
        <v>2.4073234926795074E-2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4" t="s">
        <v>6</v>
      </c>
      <c r="B34" s="17" t="str">
        <f t="shared" ref="B34:B35" si="26">(B5)</f>
        <v>2024</v>
      </c>
      <c r="C34" s="18"/>
      <c r="D34" s="18"/>
      <c r="E34" s="19"/>
      <c r="F34" s="17" t="str">
        <f t="shared" ref="F34:F35" si="27">(F5)</f>
        <v>2025</v>
      </c>
      <c r="G34" s="18"/>
      <c r="H34" s="18"/>
      <c r="I34" s="19"/>
      <c r="J34" s="20" t="str">
        <f>J5</f>
        <v>2024/2025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5"/>
      <c r="B35" s="20" t="str">
        <f t="shared" si="26"/>
        <v>MAIO</v>
      </c>
      <c r="C35" s="19"/>
      <c r="D35" s="20" t="str">
        <f>(D6)</f>
        <v>JANEIRO/MAIO</v>
      </c>
      <c r="E35" s="19"/>
      <c r="F35" s="20" t="str">
        <f t="shared" si="27"/>
        <v>MAIO</v>
      </c>
      <c r="G35" s="19"/>
      <c r="H35" s="20" t="str">
        <f>(H6)</f>
        <v>JANEIRO/MAIO</v>
      </c>
      <c r="I35" s="19"/>
      <c r="J35" s="21" t="s">
        <v>2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6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3" t="s">
        <v>34</v>
      </c>
      <c r="B37" s="5">
        <v>162</v>
      </c>
      <c r="C37" s="4">
        <v>2947457</v>
      </c>
      <c r="D37" s="5">
        <v>687</v>
      </c>
      <c r="E37" s="4">
        <v>11046644</v>
      </c>
      <c r="F37" s="12">
        <v>149</v>
      </c>
      <c r="G37" s="4">
        <v>3035175</v>
      </c>
      <c r="H37" s="5">
        <v>610</v>
      </c>
      <c r="I37" s="4">
        <v>11087506</v>
      </c>
      <c r="J37" s="6">
        <f t="shared" ref="J37:K37" si="28">IFERROR((H37-D37)/D37,"-")</f>
        <v>-0.11208151382823872</v>
      </c>
      <c r="K37" s="6">
        <f t="shared" si="28"/>
        <v>3.6990419895852533E-3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3" t="s">
        <v>35</v>
      </c>
      <c r="B38" s="8">
        <v>58</v>
      </c>
      <c r="C38" s="7">
        <v>461738</v>
      </c>
      <c r="D38" s="8">
        <v>280</v>
      </c>
      <c r="E38" s="7">
        <v>2253895</v>
      </c>
      <c r="F38" s="13">
        <v>78</v>
      </c>
      <c r="G38" s="7">
        <v>637569</v>
      </c>
      <c r="H38" s="8">
        <v>301</v>
      </c>
      <c r="I38" s="7">
        <v>2533220</v>
      </c>
      <c r="J38" s="6">
        <f t="shared" ref="J38:K38" si="29">IFERROR((H38-D38)/D38,"-")</f>
        <v>7.4999999999999997E-2</v>
      </c>
      <c r="K38" s="6">
        <f t="shared" si="29"/>
        <v>0.12392990800370027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9" t="s">
        <v>5</v>
      </c>
      <c r="B39" s="10">
        <f t="shared" ref="B39:I39" si="30">SUM(B37:B38)</f>
        <v>220</v>
      </c>
      <c r="C39" s="10">
        <f t="shared" si="30"/>
        <v>3409195</v>
      </c>
      <c r="D39" s="10">
        <f t="shared" si="30"/>
        <v>967</v>
      </c>
      <c r="E39" s="10">
        <f t="shared" si="30"/>
        <v>13300539</v>
      </c>
      <c r="F39" s="10">
        <f t="shared" si="30"/>
        <v>227</v>
      </c>
      <c r="G39" s="10">
        <f t="shared" si="30"/>
        <v>3672744</v>
      </c>
      <c r="H39" s="10">
        <f t="shared" si="30"/>
        <v>911</v>
      </c>
      <c r="I39" s="10">
        <f t="shared" si="30"/>
        <v>13620726</v>
      </c>
      <c r="J39" s="11">
        <f t="shared" ref="J39:K39" si="31">IFERROR((H39-D39)/D39,"-")</f>
        <v>-5.7911065149948295E-2</v>
      </c>
      <c r="K39" s="11">
        <f t="shared" si="31"/>
        <v>2.4073234926795074E-2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/>
    <row r="42" spans="1:26" ht="12.75" customHeight="1" x14ac:dyDescent="0.25"/>
    <row r="43" spans="1:26" ht="12.75" customHeight="1" x14ac:dyDescent="0.25"/>
    <row r="44" spans="1:26" ht="12.75" customHeight="1" x14ac:dyDescent="0.25"/>
    <row r="45" spans="1:26" ht="12.75" customHeight="1" x14ac:dyDescent="0.25"/>
    <row r="46" spans="1:26" ht="12.75" customHeight="1" x14ac:dyDescent="0.25"/>
    <row r="47" spans="1:26" ht="12.75" customHeight="1" x14ac:dyDescent="0.25"/>
    <row r="48" spans="1:2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0"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Mónica Ferraz</cp:lastModifiedBy>
  <cp:lastPrinted>2024-12-04T16:23:52Z</cp:lastPrinted>
  <dcterms:created xsi:type="dcterms:W3CDTF">2010-03-23T10:34:53Z</dcterms:created>
  <dcterms:modified xsi:type="dcterms:W3CDTF">2025-07-08T14:12:37Z</dcterms:modified>
</cp:coreProperties>
</file>