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1_2025 PTLEI\"/>
    </mc:Choice>
  </mc:AlternateContent>
  <xr:revisionPtr revIDLastSave="0" documentId="13_ncr:1_{D9CB9196-6AEA-46F0-9DFE-37B17BEF7780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<sst xmlns="http://schemas.openxmlformats.org/spreadsheetml/2006/main" count="31" uniqueCount="19">
  <si>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</si>
  <si>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</si>
  <si>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</si>
  <si>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</si>
  <si>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</si>
  <si>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</si>
  <si>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</si>
  <si>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</si>
  <si>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</si>
  <si>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</si>
  <si>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</si>
  <si>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</si>
  <si>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</si>
  <si>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</si>
  <si>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</si>
  <si>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2024</t>
  </si>
  <si>
    <t>2025</t>
  </si>
  <si>
    <t>NOVEMBRO</t>
  </si>
  <si>
    <t>JANEIRO/NOVEMBRO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</si>
</sst>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I24" sqref="I24"/>
    </sheetView>
  </sheetViews>
  <sheetFormatPr defaultRowHeight="12.75" x14ac:dyDescent="0.2"/>
  <cols>
    <col min="1" max="1" width="21.28515625" customWidth="1" collapsed="1"/>
    <col min="2" max="2" width="7.85546875" bestFit="1" customWidth="1" collapsed="1"/>
    <col min="3" max="3" width="8.5703125" bestFit="1" customWidth="1" collapsed="1"/>
    <col min="4" max="4" width="8.85546875" bestFit="1" customWidth="1" collapsed="1"/>
    <col min="5" max="5" width="8.85546875" customWidth="1" collapsed="1"/>
    <col min="6" max="6" width="8.85546875" bestFit="1" customWidth="1" collapsed="1"/>
    <col min="7" max="7" width="9.85546875" bestFit="1" customWidth="1" collapsed="1"/>
    <col min="8" max="8" width="7.85546875" bestFit="1" customWidth="1" collapsed="1"/>
    <col min="9" max="9" width="8.5703125" bestFit="1" customWidth="1" collapsed="1"/>
    <col min="10" max="12" width="8.85546875" bestFit="1" customWidth="1" collapsed="1"/>
    <col min="13" max="13" width="9.85546875" bestFit="1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NOVEMBRO</v>
      </c>
      <c r="I7" s="19"/>
      <c r="J7" s="19"/>
      <c r="K7" s="21" t="str">
        <f>E7</f>
        <v>JANEIRO/NOVEMBRO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467891.7120258144</v>
      </c>
      <c r="C9" s="5">
        <f t="shared" ref="C9:M9" si="0">SUM(C10:C12)</f>
        <v>409661.96040472627</v>
      </c>
      <c r="D9" s="5">
        <f t="shared" si="0"/>
        <v>877553.67243054067</v>
      </c>
      <c r="E9" s="5">
        <f t="shared" si="0"/>
        <v>4612799.1308189919</v>
      </c>
      <c r="F9" s="5">
        <f t="shared" si="0"/>
        <v>4404779.9821155518</v>
      </c>
      <c r="G9" s="5">
        <f t="shared" si="0"/>
        <v>9017579.1129345447</v>
      </c>
      <c r="H9" s="5">
        <f t="shared" si="0"/>
        <v>378041.77099999995</v>
      </c>
      <c r="I9" s="5">
        <f t="shared" si="0"/>
        <v>400809.54</v>
      </c>
      <c r="J9" s="5">
        <f t="shared" si="0"/>
        <v>778851.31099999999</v>
      </c>
      <c r="K9" s="5">
        <f t="shared" si="0"/>
        <v>4353778.0079999994</v>
      </c>
      <c r="L9" s="5">
        <f t="shared" si="0"/>
        <v>4595014.5240000002</v>
      </c>
      <c r="M9" s="5">
        <f t="shared" si="0"/>
        <v>8948792.5319999997</v>
      </c>
      <c r="N9" s="13">
        <f>IFERROR((K9-E9)/E9,"-")</f>
        <v>-5.615269936391179E-2</v>
      </c>
      <c r="O9" s="13">
        <f t="shared" ref="O9:P15" si="1">IFERROR((L9-F9)/F9,"-")</f>
        <v>4.318820523541371E-2</v>
      </c>
      <c r="P9" s="13">
        <f t="shared" si="1"/>
        <v>-7.6280540567567204E-3</v>
      </c>
    </row>
    <row r="10" spans="1:16" s="1" customFormat="1" ht="15" customHeight="1" x14ac:dyDescent="0.15">
      <c r="A10" s="9" t="s">
        <v>5</v>
      </c>
      <c r="B10" s="6">
        <v>64722.766659978864</v>
      </c>
      <c r="C10" s="6">
        <v>58991.750999999997</v>
      </c>
      <c r="D10" s="6">
        <v>123714.51765997887</v>
      </c>
      <c r="E10" s="6">
        <v>647949.13831344608</v>
      </c>
      <c r="F10" s="6">
        <v>686438.00685000035</v>
      </c>
      <c r="G10" s="6">
        <v>1334387.1451634464</v>
      </c>
      <c r="H10" s="6">
        <v>26182.606</v>
      </c>
      <c r="I10" s="6">
        <v>70632.784</v>
      </c>
      <c r="J10" s="6">
        <v>96815.39</v>
      </c>
      <c r="K10" s="6">
        <v>451305.12599999999</v>
      </c>
      <c r="L10" s="6">
        <v>518705.79700000002</v>
      </c>
      <c r="M10" s="6">
        <v>970010.92299999995</v>
      </c>
      <c r="N10" s="11">
        <f>IFERROR((K10-E10)/E10,"-")</f>
        <v>-0.30348680272234474</v>
      </c>
      <c r="O10" s="11">
        <f t="shared" si="1"/>
        <v>-0.24435157752949566</v>
      </c>
      <c r="P10" s="11">
        <f t="shared" si="1"/>
        <v>-0.27306634621305104</v>
      </c>
    </row>
    <row r="11" spans="1:16" s="1" customFormat="1" ht="15" customHeight="1" x14ac:dyDescent="0.15">
      <c r="A11" s="9" t="s">
        <v>6</v>
      </c>
      <c r="B11" s="6">
        <v>353241.13650475151</v>
      </c>
      <c r="C11" s="6">
        <v>278238.23199554661</v>
      </c>
      <c r="D11" s="6">
        <v>631479.36850029824</v>
      </c>
      <c r="E11" s="6">
        <v>3500919.5481120218</v>
      </c>
      <c r="F11" s="6">
        <v>3084818.4249852784</v>
      </c>
      <c r="G11" s="6">
        <v>6585737.9730973002</v>
      </c>
      <c r="H11" s="6">
        <v>293962.84899999999</v>
      </c>
      <c r="I11" s="6">
        <v>267510.45199999999</v>
      </c>
      <c r="J11" s="6">
        <v>561473.30099999998</v>
      </c>
      <c r="K11" s="6">
        <v>3310707.9419999998</v>
      </c>
      <c r="L11" s="6">
        <v>3276054.7340000002</v>
      </c>
      <c r="M11" s="6">
        <v>6586762.676</v>
      </c>
      <c r="N11" s="11">
        <f t="shared" ref="N11:N15" si="2">IFERROR((K11-E11)/E11,"-")</f>
        <v>-5.433189866205277E-2</v>
      </c>
      <c r="O11" s="11">
        <f t="shared" si="1"/>
        <v>6.1992727826641662E-2</v>
      </c>
      <c r="P11" s="11">
        <f t="shared" si="1"/>
        <v>1.555942412051202E-4</v>
      </c>
    </row>
    <row r="12" spans="1:16" s="1" customFormat="1" ht="15" customHeight="1" x14ac:dyDescent="0.15">
      <c r="A12" s="9" t="s">
        <v>12</v>
      </c>
      <c r="B12" s="6">
        <v>49927.808861083984</v>
      </c>
      <c r="C12" s="6">
        <v>72431.977409179686</v>
      </c>
      <c r="D12" s="6">
        <v>122359.78627026366</v>
      </c>
      <c r="E12" s="6">
        <v>463930.4443935242</v>
      </c>
      <c r="F12" s="6">
        <v>633523.55028027343</v>
      </c>
      <c r="G12" s="6">
        <v>1097453.9946737976</v>
      </c>
      <c r="H12" s="6">
        <v>57896.316000000006</v>
      </c>
      <c r="I12" s="6">
        <v>62666.304000000004</v>
      </c>
      <c r="J12" s="6">
        <v>120562.62</v>
      </c>
      <c r="K12" s="6">
        <v>591764.93999999994</v>
      </c>
      <c r="L12" s="6">
        <v>800253.99300000002</v>
      </c>
      <c r="M12" s="6">
        <v>1392018.933</v>
      </c>
      <c r="N12" s="11">
        <f t="shared" si="2"/>
        <v>0.27554668410172595</v>
      </c>
      <c r="O12" s="11">
        <f t="shared" si="1"/>
        <v>0.26317954975148811</v>
      </c>
      <c r="P12" s="11">
        <f t="shared" si="1"/>
        <v>0.26840755034452035</v>
      </c>
    </row>
    <row r="13" spans="1:16" s="1" customFormat="1" ht="18.2" customHeight="1" x14ac:dyDescent="0.15">
      <c r="A13" s="4" t="s">
        <v>7</v>
      </c>
      <c r="B13" s="5">
        <v>16458.3</v>
      </c>
      <c r="C13" s="5">
        <v>135191.476</v>
      </c>
      <c r="D13" s="5">
        <v>151649.77600000001</v>
      </c>
      <c r="E13" s="5">
        <v>107288.88800000001</v>
      </c>
      <c r="F13" s="5">
        <v>1886138.2590000001</v>
      </c>
      <c r="G13" s="5">
        <v>1993427.1470000001</v>
      </c>
      <c r="H13" s="5">
        <v>11682.84</v>
      </c>
      <c r="I13" s="5">
        <v>89576.502999999997</v>
      </c>
      <c r="J13" s="5">
        <v>101259.34299999999</v>
      </c>
      <c r="K13" s="5">
        <v>112081.341</v>
      </c>
      <c r="L13" s="5">
        <v>1888148.838</v>
      </c>
      <c r="M13" s="5">
        <v>2000230.179</v>
      </c>
      <c r="N13" s="11">
        <f t="shared" si="2"/>
        <v>4.4668679947544927E-2</v>
      </c>
      <c r="O13" s="11">
        <f t="shared" si="1"/>
        <v>1.0659764682711473E-3</v>
      </c>
      <c r="P13" s="11">
        <f t="shared" si="1"/>
        <v>3.4127316918694944E-3</v>
      </c>
    </row>
    <row r="14" spans="1:16" s="1" customFormat="1" ht="18.2" customHeight="1" x14ac:dyDescent="0.15">
      <c r="A14" s="4" t="s">
        <v>8</v>
      </c>
      <c r="B14" s="5">
        <v>0</v>
      </c>
      <c r="C14" s="5">
        <v>206459.45499999999</v>
      </c>
      <c r="D14" s="5">
        <v>206459.45499999999</v>
      </c>
      <c r="E14" s="5">
        <v>0</v>
      </c>
      <c r="F14" s="5">
        <v>2117355.196</v>
      </c>
      <c r="G14" s="5">
        <v>2117355.196</v>
      </c>
      <c r="H14" s="5">
        <v>0</v>
      </c>
      <c r="I14" s="5">
        <v>199503.96599999999</v>
      </c>
      <c r="J14" s="5">
        <v>199503.96599999999</v>
      </c>
      <c r="K14" s="5">
        <v>1010.226</v>
      </c>
      <c r="L14" s="5">
        <v>1941750.6470000001</v>
      </c>
      <c r="M14" s="5">
        <v>1942760.8729999999</v>
      </c>
      <c r="N14" s="11" t="str">
        <f t="shared" si="2"/>
        <v>-</v>
      </c>
      <c r="O14" s="11">
        <f t="shared" si="1"/>
        <v>-8.2935800914151342E-2</v>
      </c>
      <c r="P14" s="11">
        <f t="shared" si="1"/>
        <v>-8.24586839892687E-2</v>
      </c>
    </row>
    <row r="15" spans="1:16" s="1" customFormat="1" ht="21.95" customHeight="1" x14ac:dyDescent="0.15">
      <c r="A15" s="7" t="s">
        <v>9</v>
      </c>
      <c r="B15" s="8">
        <f>SUM(B9,B13,B14)</f>
        <v>484350.01202581439</v>
      </c>
      <c r="C15" s="8">
        <f t="shared" ref="C15:M15" si="3">SUM(C9,C13,C14)</f>
        <v>751312.89140472619</v>
      </c>
      <c r="D15" s="8">
        <f t="shared" si="3"/>
        <v>1235662.9034305408</v>
      </c>
      <c r="E15" s="8">
        <f t="shared" si="3"/>
        <v>4720088.0188189922</v>
      </c>
      <c r="F15" s="8">
        <f t="shared" si="3"/>
        <v>8408273.4371155519</v>
      </c>
      <c r="G15" s="8">
        <f t="shared" si="3"/>
        <v>13128361.455934545</v>
      </c>
      <c r="H15" s="8">
        <f t="shared" si="3"/>
        <v>389724.61099999998</v>
      </c>
      <c r="I15" s="8">
        <f t="shared" si="3"/>
        <v>689890.00899999996</v>
      </c>
      <c r="J15" s="8">
        <f t="shared" si="3"/>
        <v>1079614.6199999999</v>
      </c>
      <c r="K15" s="8">
        <f t="shared" si="3"/>
        <v>4466869.5749999993</v>
      </c>
      <c r="L15" s="8">
        <f t="shared" si="3"/>
        <v>8424914.0089999996</v>
      </c>
      <c r="M15" s="8">
        <f t="shared" si="3"/>
        <v>12891783.583999999</v>
      </c>
      <c r="N15" s="12">
        <f t="shared" si="2"/>
        <v>-5.3646974973646878E-2</v>
      </c>
      <c r="O15" s="12">
        <f t="shared" si="1"/>
        <v>1.9790712099101567E-3</v>
      </c>
      <c r="P15" s="12">
        <f t="shared" si="1"/>
        <v>-1.8020365506283612E-2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1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2025-12-16T16:02:19Z</cp:lastPrinted>
  <dcterms:created xsi:type="dcterms:W3CDTF">2010-03-23T10:34:53Z</dcterms:created>
  <dcterms:modified xsi:type="dcterms:W3CDTF">2025-12-16T16:02:27Z</dcterms:modified>
</cp:coreProperties>
</file>