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renomenclaturaparaosmapasdoboletim\"/>
    </mc:Choice>
  </mc:AlternateContent>
  <xr:revisionPtr revIDLastSave="0" documentId="13_ncr:1_{9BB84A13-6146-4CAB-A421-60E1504CA0E8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TzeWr298DWKQ/WKeAc7gppBE+ArxWDQAwqECJrz/v8="/>
    </ext>
  </extLst>
</workbook>
</file>

<file path=xl/calcChain.xml><?xml version="1.0" encoding="utf-8"?>
<calcChain xmlns="http://schemas.openxmlformats.org/spreadsheetml/2006/main">
  <c r="I39" i="1" l="1"/>
  <c r="K39" i="1" s="1"/>
  <c r="H39" i="1"/>
  <c r="J39" i="1" s="1"/>
  <c r="G39" i="1"/>
  <c r="F39" i="1"/>
  <c r="E39" i="1"/>
  <c r="D39" i="1"/>
  <c r="C39" i="1"/>
  <c r="B39" i="1"/>
  <c r="K38" i="1"/>
  <c r="J38" i="1"/>
  <c r="K37" i="1"/>
  <c r="J37" i="1"/>
  <c r="H35" i="1"/>
  <c r="F35" i="1"/>
  <c r="D35" i="1"/>
  <c r="B35" i="1"/>
  <c r="J34" i="1"/>
  <c r="F34" i="1"/>
  <c r="B34" i="1"/>
  <c r="I32" i="1"/>
  <c r="K32" i="1" s="1"/>
  <c r="H32" i="1"/>
  <c r="J32" i="1" s="1"/>
  <c r="G32" i="1"/>
  <c r="F32" i="1"/>
  <c r="E32" i="1"/>
  <c r="D32" i="1"/>
  <c r="C32" i="1"/>
  <c r="B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<sst xmlns="http://schemas.openxmlformats.org/spreadsheetml/2006/main" count="62" uniqueCount="37">
  <si>
    <t>Movimento de Navios Segundo o Tipo e a Bandeira</t>
  </si>
  <si>
    <t>Navios</t>
  </si>
  <si>
    <t>VARIAÇÃO
ACUMULADA</t>
  </si>
  <si>
    <t>Nº</t>
  </si>
  <si>
    <t>GT</t>
  </si>
  <si>
    <t>TOTAL</t>
  </si>
  <si>
    <t>Bandeira</t>
  </si>
  <si>
    <t>ESTRANGEIROS</t>
  </si>
  <si>
    <t>NACIONAIS</t>
  </si>
  <si>
    <t>Porto de Leixões</t>
  </si>
  <si>
    <t>2025</t>
  </si>
  <si>
    <t>2026</t>
  </si>
  <si>
    <t>2025/2026</t>
  </si>
  <si>
    <t>MARÇO</t>
  </si>
  <si>
    <t>JANEIRO/MARÇO</t>
  </si>
  <si>
    <t>ABASTECIMENTO AO LARGO</t>
  </si>
  <si>
    <t>C.GERAL SINGLE-DECKER</t>
  </si>
  <si>
    <t>CARGA GERAL N.D.</t>
  </si>
  <si>
    <t>CRUZEIROS</t>
  </si>
  <si>
    <t>DRAGA</t>
  </si>
  <si>
    <t>GRANELEIRO</t>
  </si>
  <si>
    <t>INVESTIGAÇÃO/ EXPLORACÃO</t>
  </si>
  <si>
    <t>NAVIO MISTO (C.GERAL E CONTENORES)</t>
  </si>
  <si>
    <t>NAVIO RO-RO E CONTENTORES</t>
  </si>
  <si>
    <t>NAVIO-TANQUE PRODUT.QUIMICOS</t>
  </si>
  <si>
    <t>NAVIOS DE GUERRA</t>
  </si>
  <si>
    <t xml:space="preserve">OUTROS NAVIOS E EMBARCAÇÕES </t>
  </si>
  <si>
    <t>OUTROS NAVIOS RO-RO</t>
  </si>
  <si>
    <t>OUTROS NAVIOS-TANQUE</t>
  </si>
  <si>
    <t>PASSAGEIROS</t>
  </si>
  <si>
    <t>PETROLEIRO</t>
  </si>
  <si>
    <t>PORTA-CONTENTORES INTEGRAL</t>
  </si>
  <si>
    <t>REBOCADOR</t>
  </si>
  <si>
    <t>TRANSPORTADOR GAS LIQUEFEITO</t>
  </si>
  <si>
    <t>TRANSPORTADOR VEICULOS</t>
  </si>
  <si>
    <t>Estrangeiros</t>
  </si>
  <si>
    <t>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</si>
</sst>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;#\ ###\ ###;0"/>
    <numFmt numFmtId="165" formatCode="#\ ###\ ###;#\ ###\ ###.##;0"/>
  </numFmts>
  <fonts count="7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9" fontId="6" fillId="4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9" fontId="5" fillId="3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K2"/>
    </sheetView>
  </sheetViews>
  <sheetFormatPr defaultColWidth="12.5703125" defaultRowHeight="15" customHeight="1" x14ac:dyDescent="0.2"/>
  <cols>
    <col min="1" max="1" customWidth="true" width="26.42578125" collapsed="true"/>
    <col min="2" max="2" customWidth="true" width="5.42578125" collapsed="true"/>
    <col min="3" max="3" customWidth="true" width="10.0" collapsed="true"/>
    <col min="4" max="4" customWidth="true" width="5.85546875" collapsed="true"/>
    <col min="5" max="5" customWidth="true" width="11.140625" collapsed="true"/>
    <col min="6" max="6" customWidth="true" width="5.42578125" collapsed="true"/>
    <col min="7" max="7" customWidth="true" width="10.0" collapsed="true"/>
    <col min="8" max="8" customWidth="true" width="5.85546875" collapsed="true"/>
    <col min="9" max="9" customWidth="true" width="11.140625" collapsed="true"/>
    <col min="10" max="10" customWidth="true" width="9.5703125" collapsed="true"/>
    <col min="11" max="11" customWidth="true" width="7.28515625" collapsed="true"/>
    <col min="12" max="26" customWidth="true" width="8.5703125" collapsed="true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22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5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4" t="s">
        <v>1</v>
      </c>
      <c r="B5" s="17" t="s">
        <v>10</v>
      </c>
      <c r="C5" s="18"/>
      <c r="D5" s="18"/>
      <c r="E5" s="19"/>
      <c r="F5" s="17" t="s">
        <v>11</v>
      </c>
      <c r="G5" s="18"/>
      <c r="H5" s="18"/>
      <c r="I5" s="19"/>
      <c r="J5" s="20" t="s">
        <v>12</v>
      </c>
      <c r="K5" s="1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15"/>
      <c r="B6" s="20" t="s">
        <v>13</v>
      </c>
      <c r="C6" s="19" t="s">
        <v>14</v>
      </c>
      <c r="D6" s="20" t="s">
        <v>14</v>
      </c>
      <c r="E6" s="19" t="s">
        <v>14</v>
      </c>
      <c r="F6" s="20" t="s">
        <v>13</v>
      </c>
      <c r="G6" s="19"/>
      <c r="H6" s="20" t="s">
        <v>14</v>
      </c>
      <c r="I6" s="19"/>
      <c r="J6" s="21" t="s">
        <v>2</v>
      </c>
      <c r="K6" s="1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6"/>
      <c r="B7" s="2" t="s">
        <v>3</v>
      </c>
      <c r="C7" s="2" t="s">
        <v>4</v>
      </c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3" t="s">
        <v>15</v>
      </c>
      <c r="B8" s="4" t="n">
        <v>0.0</v>
      </c>
      <c r="C8" s="4" t="n">
        <v>0.0</v>
      </c>
      <c r="D8" s="4" t="n">
        <v>1.0</v>
      </c>
      <c r="E8" s="4" t="n">
        <v>4598.0</v>
      </c>
      <c r="F8" s="4" t="n">
        <v>0.0</v>
      </c>
      <c r="G8" s="4" t="n">
        <v>0.0</v>
      </c>
      <c r="H8" s="5" t="n">
        <v>2.0</v>
      </c>
      <c r="I8" s="4" t="n">
        <v>4956.0</v>
      </c>
      <c r="J8" s="6" t="n">
        <f t="shared" ref="J8:K8" si="0">IFERROR((H8-D8)/D8,"-")</f>
        <v>1.0</v>
      </c>
      <c r="K8" s="6" t="n">
        <f t="shared" si="0"/>
        <v>0.07785993910395825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3" t="s">
        <v>16</v>
      </c>
      <c r="B9" s="7" t="n">
        <v>1.0</v>
      </c>
      <c r="C9" s="7" t="n">
        <v>2452.0</v>
      </c>
      <c r="D9" s="7" t="n">
        <v>6.0</v>
      </c>
      <c r="E9" s="7" t="n">
        <v>16874.0</v>
      </c>
      <c r="F9" s="7" t="n">
        <v>0.0</v>
      </c>
      <c r="G9" s="7" t="n">
        <v>0.0</v>
      </c>
      <c r="H9" s="8" t="n">
        <v>2.0</v>
      </c>
      <c r="I9" s="7" t="n">
        <v>8495.0</v>
      </c>
      <c r="J9" s="6" t="n">
        <f t="shared" ref="J9:K9" si="1">IFERROR((H9-D9)/D9,"-")</f>
        <v>-0.6666666666666666</v>
      </c>
      <c r="K9" s="6" t="n">
        <f t="shared" si="1"/>
        <v>-0.4965627592746237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3" t="s">
        <v>17</v>
      </c>
      <c r="B10" s="4" t="n">
        <v>36.0</v>
      </c>
      <c r="C10" s="4" t="n">
        <v>158505.0</v>
      </c>
      <c r="D10" s="4" t="n">
        <v>105.0</v>
      </c>
      <c r="E10" s="4" t="n">
        <v>565921.0</v>
      </c>
      <c r="F10" s="4" t="n">
        <v>47.0</v>
      </c>
      <c r="G10" s="4" t="n">
        <v>188442.0</v>
      </c>
      <c r="H10" s="5" t="n">
        <v>110.0</v>
      </c>
      <c r="I10" s="4" t="n">
        <v>496384.0</v>
      </c>
      <c r="J10" s="6" t="n">
        <f t="shared" ref="J10:K10" si="2">IFERROR((H10-D10)/D10,"-")</f>
        <v>0.047619047619047616</v>
      </c>
      <c r="K10" s="6" t="n">
        <f t="shared" si="2"/>
        <v>-0.12287404072299844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3" t="s">
        <v>18</v>
      </c>
      <c r="B11" s="7" t="n">
        <v>6.0</v>
      </c>
      <c r="C11" s="7" t="n">
        <v>330136.0</v>
      </c>
      <c r="D11" s="7" t="n">
        <v>10.0</v>
      </c>
      <c r="E11" s="7" t="n">
        <v>619374.0</v>
      </c>
      <c r="F11" s="7" t="n">
        <v>4.0</v>
      </c>
      <c r="G11" s="7" t="n">
        <v>170428.0</v>
      </c>
      <c r="H11" s="8" t="n">
        <v>8.0</v>
      </c>
      <c r="I11" s="7" t="n">
        <v>386101.0</v>
      </c>
      <c r="J11" s="6" t="n">
        <f t="shared" ref="J11:K11" si="3">IFERROR((H11-D11)/D11,"-")</f>
        <v>-0.2</v>
      </c>
      <c r="K11" s="6" t="n">
        <f t="shared" si="3"/>
        <v>-0.3766270460174305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3" t="s">
        <v>19</v>
      </c>
      <c r="B12" s="4" t="n">
        <v>0.0</v>
      </c>
      <c r="C12" s="4" t="n">
        <v>0.0</v>
      </c>
      <c r="D12" s="4" t="n">
        <v>0.0</v>
      </c>
      <c r="E12" s="4" t="n">
        <v>0.0</v>
      </c>
      <c r="F12" s="4" t="n">
        <v>2.0</v>
      </c>
      <c r="G12" s="4" t="n">
        <v>13012.0</v>
      </c>
      <c r="H12" s="5" t="n">
        <v>2.0</v>
      </c>
      <c r="I12" s="4" t="n">
        <v>13012.0</v>
      </c>
      <c r="J12" s="6" t="str">
        <f t="shared" ref="J12:K12" si="4">IFERROR((H12-D12)/D12,"-")</f>
        <v>-</v>
      </c>
      <c r="K12" s="6" t="str">
        <f t="shared" si="4"/>
        <v>-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3" t="s">
        <v>20</v>
      </c>
      <c r="B13" s="7" t="n">
        <v>14.0</v>
      </c>
      <c r="C13" s="7" t="n">
        <v>269155.0</v>
      </c>
      <c r="D13" s="7" t="n">
        <v>33.0</v>
      </c>
      <c r="E13" s="7" t="n">
        <v>958117.0</v>
      </c>
      <c r="F13" s="7" t="n">
        <v>13.0</v>
      </c>
      <c r="G13" s="7" t="n">
        <v>209000.0</v>
      </c>
      <c r="H13" s="8" t="n">
        <v>31.0</v>
      </c>
      <c r="I13" s="7" t="n">
        <v>493318.0</v>
      </c>
      <c r="J13" s="6" t="n">
        <f t="shared" ref="J13:K13" si="5">IFERROR((H13-D13)/D13,"-")</f>
        <v>-0.06060606060606061</v>
      </c>
      <c r="K13" s="6" t="n">
        <f t="shared" si="5"/>
        <v>-0.4851171621002445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3" t="s">
        <v>21</v>
      </c>
      <c r="B14" s="4" t="n">
        <v>0.0</v>
      </c>
      <c r="C14" s="4" t="n">
        <v>0.0</v>
      </c>
      <c r="D14" s="4" t="n">
        <v>0.0</v>
      </c>
      <c r="E14" s="4" t="n">
        <v>0.0</v>
      </c>
      <c r="F14" s="4" t="n">
        <v>1.0</v>
      </c>
      <c r="G14" s="4" t="n">
        <v>2754.0</v>
      </c>
      <c r="H14" s="5" t="n">
        <v>1.0</v>
      </c>
      <c r="I14" s="4" t="n">
        <v>2754.0</v>
      </c>
      <c r="J14" s="6" t="str">
        <f t="shared" ref="J14:K14" si="6">IFERROR((H14-D14)/D14,"-")</f>
        <v>-</v>
      </c>
      <c r="K14" s="6" t="str">
        <f t="shared" si="6"/>
        <v>-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3" t="s">
        <v>22</v>
      </c>
      <c r="B15" s="7" t="n">
        <v>9.0</v>
      </c>
      <c r="C15" s="7" t="n">
        <v>112123.0</v>
      </c>
      <c r="D15" s="7" t="n">
        <v>21.0</v>
      </c>
      <c r="E15" s="7" t="n">
        <v>262941.0</v>
      </c>
      <c r="F15" s="7" t="n">
        <v>1.0</v>
      </c>
      <c r="G15" s="7" t="n">
        <v>30469.0</v>
      </c>
      <c r="H15" s="8" t="n">
        <v>9.0</v>
      </c>
      <c r="I15" s="7" t="n">
        <v>129601.0</v>
      </c>
      <c r="J15" s="6" t="n">
        <f t="shared" ref="J15:K15" si="7">IFERROR((H15-D15)/D15,"-")</f>
        <v>-0.5714285714285714</v>
      </c>
      <c r="K15" s="6" t="n">
        <f t="shared" si="7"/>
        <v>-0.507109960029056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3" t="s">
        <v>23</v>
      </c>
      <c r="B16" s="4" t="n">
        <v>0.0</v>
      </c>
      <c r="C16" s="4" t="n">
        <v>0.0</v>
      </c>
      <c r="D16" s="4" t="n">
        <v>1.0</v>
      </c>
      <c r="E16" s="4" t="n">
        <v>57000.0</v>
      </c>
      <c r="F16" s="4" t="n">
        <v>1.0</v>
      </c>
      <c r="G16" s="4" t="n">
        <v>56660.0</v>
      </c>
      <c r="H16" s="5" t="n">
        <v>2.0</v>
      </c>
      <c r="I16" s="4" t="n">
        <v>113660.0</v>
      </c>
      <c r="J16" s="6" t="n">
        <f t="shared" ref="J16:K16" si="8">IFERROR((H16-D16)/D16,"-")</f>
        <v>1.0</v>
      </c>
      <c r="K16" s="6" t="n">
        <f t="shared" si="8"/>
        <v>0.9940350877192983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3" t="s">
        <v>24</v>
      </c>
      <c r="B17" s="7" t="n">
        <v>11.0</v>
      </c>
      <c r="C17" s="7" t="n">
        <v>126205.0</v>
      </c>
      <c r="D17" s="7" t="n">
        <v>27.0</v>
      </c>
      <c r="E17" s="7" t="n">
        <v>344068.0</v>
      </c>
      <c r="F17" s="7" t="n">
        <v>11.0</v>
      </c>
      <c r="G17" s="7" t="n">
        <v>162503.0</v>
      </c>
      <c r="H17" s="8" t="n">
        <v>29.0</v>
      </c>
      <c r="I17" s="7" t="n">
        <v>389766.0</v>
      </c>
      <c r="J17" s="6" t="n">
        <f t="shared" ref="J17:K17" si="9">IFERROR((H17-D17)/D17,"-")</f>
        <v>0.07407407407407407</v>
      </c>
      <c r="K17" s="6" t="n">
        <f t="shared" si="9"/>
        <v>0.13281676877826476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3" t="s">
        <v>25</v>
      </c>
      <c r="B18" s="4" t="n">
        <v>3.0</v>
      </c>
      <c r="C18" s="4" t="n">
        <v>2730.0</v>
      </c>
      <c r="D18" s="4" t="n">
        <v>5.0</v>
      </c>
      <c r="E18" s="4" t="n">
        <v>7540.0</v>
      </c>
      <c r="F18" s="4" t="n">
        <v>0.0</v>
      </c>
      <c r="G18" s="4" t="n">
        <v>0.0</v>
      </c>
      <c r="H18" s="5" t="n">
        <v>1.0</v>
      </c>
      <c r="I18" s="4" t="n">
        <v>1850.0</v>
      </c>
      <c r="J18" s="6" t="n">
        <f t="shared" ref="J18:K18" si="10">IFERROR((H18-D18)/D18,"-")</f>
        <v>-0.8</v>
      </c>
      <c r="K18" s="6" t="n">
        <f t="shared" si="10"/>
        <v>-0.7546419098143236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" t="s">
        <v>26</v>
      </c>
      <c r="B19" s="7" t="n">
        <v>0.0</v>
      </c>
      <c r="C19" s="7" t="n">
        <v>0.0</v>
      </c>
      <c r="D19" s="7" t="n">
        <v>1.0</v>
      </c>
      <c r="E19" s="7" t="n">
        <v>1017.0</v>
      </c>
      <c r="F19" s="7" t="n">
        <v>2.0</v>
      </c>
      <c r="G19" s="7" t="n">
        <v>2913.0</v>
      </c>
      <c r="H19" s="8" t="n">
        <v>2.0</v>
      </c>
      <c r="I19" s="7" t="n">
        <v>2913.0</v>
      </c>
      <c r="J19" s="6" t="n">
        <f t="shared" ref="J19:K19" si="11">IFERROR((H19-D19)/D19,"-")</f>
        <v>1.0</v>
      </c>
      <c r="K19" s="6" t="n">
        <f t="shared" si="11"/>
        <v>1.864306784660767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3" t="s">
        <v>27</v>
      </c>
      <c r="B20" s="4" t="n">
        <v>7.0</v>
      </c>
      <c r="C20" s="4" t="n">
        <v>353185.0</v>
      </c>
      <c r="D20" s="4" t="n">
        <v>21.0</v>
      </c>
      <c r="E20" s="4" t="n">
        <v>1056320.0</v>
      </c>
      <c r="F20" s="4" t="n">
        <v>8.0</v>
      </c>
      <c r="G20" s="4" t="n">
        <v>403494.0</v>
      </c>
      <c r="H20" s="5" t="n">
        <v>18.0</v>
      </c>
      <c r="I20" s="4" t="n">
        <v>908044.0</v>
      </c>
      <c r="J20" s="6" t="n">
        <f t="shared" ref="J20:K20" si="12">IFERROR((H20-D20)/D20,"-")</f>
        <v>-0.14285714285714285</v>
      </c>
      <c r="K20" s="6" t="n">
        <f t="shared" si="12"/>
        <v>-0.14037034232050893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3" t="s">
        <v>28</v>
      </c>
      <c r="B21" s="7" t="n">
        <v>3.0</v>
      </c>
      <c r="C21" s="7" t="n">
        <v>16905.0</v>
      </c>
      <c r="D21" s="7" t="n">
        <v>8.0</v>
      </c>
      <c r="E21" s="7" t="n">
        <v>56789.0</v>
      </c>
      <c r="F21" s="7" t="n">
        <v>3.0</v>
      </c>
      <c r="G21" s="7" t="n">
        <v>25099.0</v>
      </c>
      <c r="H21" s="8" t="n">
        <v>8.0</v>
      </c>
      <c r="I21" s="7" t="n">
        <v>66958.0</v>
      </c>
      <c r="J21" s="6" t="n">
        <f t="shared" ref="J21:K21" si="13">IFERROR((H21-D21)/D21,"-")</f>
        <v>0.0</v>
      </c>
      <c r="K21" s="6" t="n">
        <f t="shared" si="13"/>
        <v>0.17906636848685484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3" t="s">
        <v>29</v>
      </c>
      <c r="B22" s="4" t="n">
        <v>4.0</v>
      </c>
      <c r="C22" s="4" t="n">
        <v>6530.0</v>
      </c>
      <c r="D22" s="4" t="n">
        <v>4.0</v>
      </c>
      <c r="E22" s="4" t="n">
        <v>6530.0</v>
      </c>
      <c r="F22" s="4" t="n">
        <v>4.0</v>
      </c>
      <c r="G22" s="4" t="n">
        <v>6530.0</v>
      </c>
      <c r="H22" s="5" t="n">
        <v>5.0</v>
      </c>
      <c r="I22" s="4" t="n">
        <v>7253.0</v>
      </c>
      <c r="J22" s="6" t="n">
        <f t="shared" ref="J22:K22" si="14">IFERROR((H22-D22)/D22,"-")</f>
        <v>0.25</v>
      </c>
      <c r="K22" s="6" t="n">
        <f t="shared" si="14"/>
        <v>0.1107197549770291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3" t="s">
        <v>30</v>
      </c>
      <c r="B23" s="7" t="n">
        <v>2.0</v>
      </c>
      <c r="C23" s="7" t="n">
        <v>22458.0</v>
      </c>
      <c r="D23" s="7" t="n">
        <v>6.0</v>
      </c>
      <c r="E23" s="7" t="n">
        <v>67374.0</v>
      </c>
      <c r="F23" s="7" t="n">
        <v>2.0</v>
      </c>
      <c r="G23" s="7" t="n">
        <v>22458.0</v>
      </c>
      <c r="H23" s="8" t="n">
        <v>6.0</v>
      </c>
      <c r="I23" s="7" t="n">
        <v>63873.0</v>
      </c>
      <c r="J23" s="6" t="n">
        <f t="shared" ref="J23:K23" si="15">IFERROR((H23-D23)/D23,"-")</f>
        <v>0.0</v>
      </c>
      <c r="K23" s="6" t="n">
        <f t="shared" si="15"/>
        <v>-0.05196366550895004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3" t="s">
        <v>31</v>
      </c>
      <c r="B24" s="4" t="n">
        <v>73.0</v>
      </c>
      <c r="C24" s="4" t="n">
        <v>804745.0</v>
      </c>
      <c r="D24" s="4" t="n">
        <v>220.0</v>
      </c>
      <c r="E24" s="4" t="n">
        <v>2437935.0</v>
      </c>
      <c r="F24" s="4" t="n">
        <v>88.0</v>
      </c>
      <c r="G24" s="4" t="n">
        <v>1020707.0</v>
      </c>
      <c r="H24" s="5" t="n">
        <v>210.0</v>
      </c>
      <c r="I24" s="4" t="n">
        <v>2462141.0</v>
      </c>
      <c r="J24" s="6" t="n">
        <f t="shared" ref="J24:K24" si="16">IFERROR((H24-D24)/D24,"-")</f>
        <v>-0.045454545454545456</v>
      </c>
      <c r="K24" s="6" t="n">
        <f t="shared" si="16"/>
        <v>0.009928894740835994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3" t="s">
        <v>32</v>
      </c>
      <c r="B25" s="7" t="n">
        <v>0.0</v>
      </c>
      <c r="C25" s="7" t="n">
        <v>0.0</v>
      </c>
      <c r="D25" s="7" t="n">
        <v>2.0</v>
      </c>
      <c r="E25" s="7" t="n">
        <v>498.0</v>
      </c>
      <c r="F25" s="7" t="n">
        <v>0.0</v>
      </c>
      <c r="G25" s="7" t="n">
        <v>0.0</v>
      </c>
      <c r="H25" s="8" t="n">
        <v>1.0</v>
      </c>
      <c r="I25" s="7" t="n">
        <v>1358.0</v>
      </c>
      <c r="J25" s="6" t="n">
        <f t="shared" ref="J25:K25" si="17">IFERROR((H25-D25)/D25,"-")</f>
        <v>-0.5</v>
      </c>
      <c r="K25" s="6" t="n">
        <f t="shared" si="17"/>
        <v>1.7269076305220883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3" t="s">
        <v>33</v>
      </c>
      <c r="B26" s="4" t="n">
        <v>7.0</v>
      </c>
      <c r="C26" s="4" t="n">
        <v>24760.0</v>
      </c>
      <c r="D26" s="4" t="n">
        <v>21.0</v>
      </c>
      <c r="E26" s="4" t="n">
        <v>73121.0</v>
      </c>
      <c r="F26" s="4" t="n">
        <v>9.0</v>
      </c>
      <c r="G26" s="4" t="n">
        <v>35983.0</v>
      </c>
      <c r="H26" s="5" t="n">
        <v>22.0</v>
      </c>
      <c r="I26" s="4" t="n">
        <v>81630.0</v>
      </c>
      <c r="J26" s="6" t="n">
        <f t="shared" ref="J26:K26" si="18">IFERROR((H26-D26)/D26,"-")</f>
        <v>0.047619047619047616</v>
      </c>
      <c r="K26" s="6" t="n">
        <f t="shared" si="18"/>
        <v>0.11636875863295086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3" t="s">
        <v>34</v>
      </c>
      <c r="B27" s="7" t="n">
        <v>1.0</v>
      </c>
      <c r="C27" s="7" t="n">
        <v>56642.0</v>
      </c>
      <c r="D27" s="7" t="n">
        <v>1.0</v>
      </c>
      <c r="E27" s="7" t="n">
        <v>56642.0</v>
      </c>
      <c r="F27" s="7" t="n">
        <v>3.0</v>
      </c>
      <c r="G27" s="7" t="n">
        <v>133443.0</v>
      </c>
      <c r="H27" s="8" t="n">
        <v>6.0</v>
      </c>
      <c r="I27" s="7" t="n">
        <v>234235.0</v>
      </c>
      <c r="J27" s="6" t="n">
        <f t="shared" ref="J27:K27" si="19">IFERROR((H27-D27)/D27,"-")</f>
        <v>5.0</v>
      </c>
      <c r="K27" s="6" t="n">
        <f t="shared" si="19"/>
        <v>3.135358920942057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3"/>
      <c r="B28" s="4"/>
      <c r="C28" s="4"/>
      <c r="D28" s="4"/>
      <c r="E28" s="4"/>
      <c r="F28" s="4"/>
      <c r="G28" s="4"/>
      <c r="H28" s="5"/>
      <c r="I28" s="4"/>
      <c r="J28" s="6" t="str">
        <f t="shared" ref="J28:K28" si="20">IFERROR((H28-D28)/D28,"-")</f>
        <v>-</v>
      </c>
      <c r="K28" s="6" t="str">
        <f t="shared" si="20"/>
        <v>-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3"/>
      <c r="B29" s="7"/>
      <c r="C29" s="7"/>
      <c r="D29" s="7"/>
      <c r="E29" s="7"/>
      <c r="F29" s="7"/>
      <c r="G29" s="7"/>
      <c r="H29" s="8"/>
      <c r="I29" s="7"/>
      <c r="J29" s="6" t="str">
        <f t="shared" ref="J29:K29" si="21">IFERROR((H29-D29)/D29,"-")</f>
        <v>-</v>
      </c>
      <c r="K29" s="6" t="str">
        <f t="shared" si="21"/>
        <v>-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3"/>
      <c r="B30" s="4"/>
      <c r="C30" s="4"/>
      <c r="D30" s="4"/>
      <c r="E30" s="4"/>
      <c r="F30" s="4"/>
      <c r="G30" s="4"/>
      <c r="H30" s="5"/>
      <c r="I30" s="4"/>
      <c r="J30" s="6" t="str">
        <f t="shared" ref="J30:K30" si="22">IFERROR((H30-D30)/D30,"-")</f>
        <v>-</v>
      </c>
      <c r="K30" s="6" t="str">
        <f t="shared" si="22"/>
        <v>-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3"/>
      <c r="B31" s="7"/>
      <c r="C31" s="7"/>
      <c r="D31" s="7"/>
      <c r="E31" s="7"/>
      <c r="F31" s="7"/>
      <c r="G31" s="7"/>
      <c r="H31" s="8"/>
      <c r="I31" s="7"/>
      <c r="J31" s="6" t="str">
        <f t="shared" ref="J31:K31" si="23">IFERROR((H31-D31)/D31,"-")</f>
        <v>-</v>
      </c>
      <c r="K31" s="6" t="str">
        <f t="shared" si="23"/>
        <v>-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9" t="s">
        <v>5</v>
      </c>
      <c r="B32" s="10" t="n">
        <f t="shared" ref="B32:I32" si="24">SUM(B8:B31)</f>
        <v>177.0</v>
      </c>
      <c r="C32" s="10" t="n">
        <f t="shared" si="24"/>
        <v>2286531.0</v>
      </c>
      <c r="D32" s="10" t="n">
        <f t="shared" si="24"/>
        <v>493.0</v>
      </c>
      <c r="E32" s="10" t="n">
        <f t="shared" si="24"/>
        <v>6592659.0</v>
      </c>
      <c r="F32" s="10" t="n">
        <f t="shared" si="24"/>
        <v>199.0</v>
      </c>
      <c r="G32" s="10" t="n">
        <f t="shared" si="24"/>
        <v>2483895.0</v>
      </c>
      <c r="H32" s="10" t="n">
        <f t="shared" si="24"/>
        <v>475.0</v>
      </c>
      <c r="I32" s="10" t="n">
        <f t="shared" si="24"/>
        <v>5868302.0</v>
      </c>
      <c r="J32" s="11" t="n">
        <f t="shared" ref="J32:K32" si="25">IFERROR((H32-D32)/D32,"-")</f>
        <v>-0.036511156186612576</v>
      </c>
      <c r="K32" s="11" t="n">
        <f t="shared" si="25"/>
        <v>-0.10987326964734563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14" t="s">
        <v>6</v>
      </c>
      <c r="B34" s="17" t="str">
        <f t="shared" ref="B34:B35" si="26">(B5)</f>
        <v>2025</v>
      </c>
      <c r="C34" s="18"/>
      <c r="D34" s="18"/>
      <c r="E34" s="19"/>
      <c r="F34" s="17" t="str">
        <f t="shared" ref="F34:F35" si="27">(F5)</f>
        <v>2026</v>
      </c>
      <c r="G34" s="18"/>
      <c r="H34" s="18"/>
      <c r="I34" s="19"/>
      <c r="J34" s="20" t="str">
        <f>J5</f>
        <v>2025/2026</v>
      </c>
      <c r="K34" s="1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">
      <c r="A35" s="15"/>
      <c r="B35" s="20" t="str">
        <f t="shared" si="26"/>
        <v>MARÇO</v>
      </c>
      <c r="C35" s="19"/>
      <c r="D35" s="20" t="str">
        <f>(D6)</f>
        <v>JANEIRO/MARÇO</v>
      </c>
      <c r="E35" s="19"/>
      <c r="F35" s="20" t="str">
        <f t="shared" si="27"/>
        <v>MARÇO</v>
      </c>
      <c r="G35" s="19"/>
      <c r="H35" s="20" t="str">
        <f>(H6)</f>
        <v>JANEIRO/MARÇO</v>
      </c>
      <c r="I35" s="19"/>
      <c r="J35" s="21" t="s">
        <v>2</v>
      </c>
      <c r="K35" s="1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16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3" t="s">
        <v>35</v>
      </c>
      <c r="B37" s="5" t="n">
        <v>114.0</v>
      </c>
      <c r="C37" s="4" t="n">
        <v>1782227.0</v>
      </c>
      <c r="D37" s="5" t="n">
        <v>325.0</v>
      </c>
      <c r="E37" s="4" t="n">
        <v>5171228.0</v>
      </c>
      <c r="F37" s="12" t="n">
        <v>135.0</v>
      </c>
      <c r="G37" s="4" t="n">
        <v>1936390.0</v>
      </c>
      <c r="H37" s="5" t="n">
        <v>328.0</v>
      </c>
      <c r="I37" s="4" t="n">
        <v>4576235.0</v>
      </c>
      <c r="J37" s="6" t="n">
        <f t="shared" ref="J37:K37" si="28">IFERROR((H37-D37)/D37,"-")</f>
        <v>0.009230769230769232</v>
      </c>
      <c r="K37" s="6" t="n">
        <f t="shared" si="28"/>
        <v>-0.11505835751198748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3" t="s">
        <v>36</v>
      </c>
      <c r="B38" s="8" t="n">
        <v>63.0</v>
      </c>
      <c r="C38" s="7" t="n">
        <v>504304.0</v>
      </c>
      <c r="D38" s="8" t="n">
        <v>168.0</v>
      </c>
      <c r="E38" s="7" t="n">
        <v>1421431.0</v>
      </c>
      <c r="F38" s="13" t="n">
        <v>64.0</v>
      </c>
      <c r="G38" s="7" t="n">
        <v>547505.0</v>
      </c>
      <c r="H38" s="8" t="n">
        <v>147.0</v>
      </c>
      <c r="I38" s="7" t="n">
        <v>1292067.0</v>
      </c>
      <c r="J38" s="6" t="n">
        <f t="shared" ref="J38:K38" si="29">IFERROR((H38-D38)/D38,"-")</f>
        <v>-0.125</v>
      </c>
      <c r="K38" s="6" t="n">
        <f t="shared" si="29"/>
        <v>-0.09100969375228203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9" t="s">
        <v>5</v>
      </c>
      <c r="B39" s="10" t="n">
        <f t="shared" ref="B39:I39" si="30">SUM(B37:B38)</f>
        <v>177.0</v>
      </c>
      <c r="C39" s="10" t="n">
        <f t="shared" si="30"/>
        <v>2286531.0</v>
      </c>
      <c r="D39" s="10" t="n">
        <f t="shared" si="30"/>
        <v>493.0</v>
      </c>
      <c r="E39" s="10" t="n">
        <f t="shared" si="30"/>
        <v>6592659.0</v>
      </c>
      <c r="F39" s="10" t="n">
        <f t="shared" si="30"/>
        <v>199.0</v>
      </c>
      <c r="G39" s="10" t="n">
        <f t="shared" si="30"/>
        <v>2483895.0</v>
      </c>
      <c r="H39" s="10" t="n">
        <f t="shared" si="30"/>
        <v>475.0</v>
      </c>
      <c r="I39" s="10" t="n">
        <f t="shared" si="30"/>
        <v>5868302.0</v>
      </c>
      <c r="J39" s="11" t="n">
        <f t="shared" ref="J39:K39" si="31">IFERROR((H39-D39)/D39,"-")</f>
        <v>-0.036511156186612576</v>
      </c>
      <c r="K39" s="11" t="n">
        <f t="shared" si="31"/>
        <v>-0.10987326964734563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0">
    <mergeCell ref="D6:E6"/>
    <mergeCell ref="F6:G6"/>
    <mergeCell ref="H6:I6"/>
    <mergeCell ref="J6:K6"/>
    <mergeCell ref="A2:K2"/>
    <mergeCell ref="A3:K3"/>
    <mergeCell ref="A5:A7"/>
    <mergeCell ref="B5:E5"/>
    <mergeCell ref="F5:I5"/>
    <mergeCell ref="J5:K5"/>
    <mergeCell ref="B6:C6"/>
    <mergeCell ref="A34:A36"/>
    <mergeCell ref="B34:E34"/>
    <mergeCell ref="F34:I34"/>
    <mergeCell ref="J34:K34"/>
    <mergeCell ref="B35:C35"/>
    <mergeCell ref="D35:E35"/>
    <mergeCell ref="F35:G35"/>
    <mergeCell ref="H35:I35"/>
    <mergeCell ref="J35:K35"/>
  </mergeCells>
  <printOptions horizontalCentered="1"/>
  <pageMargins left="0.51181102362204722" right="0.51181102362204722" top="1.7322834645669292" bottom="0.74803149606299213" header="0.31496062992125984" footer="0"/>
  <pageSetup paperSize="9" scale="8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2010-03-23T10:34:53Z</dcterms:created>
  <dc:creator>SERVER</dc:creator>
  <cp:lastModifiedBy>Francisco Almeida</cp:lastModifiedBy>
  <cp:lastPrinted>2024-12-04T16:23:52Z</cp:lastPrinted>
  <dcterms:modified xsi:type="dcterms:W3CDTF">2024-12-04T16:24:02Z</dcterms:modified>
</cp:coreProperties>
</file>