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E533789E-0EE2-43E7-91B3-C28A755E993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<sst xmlns="http://schemas.openxmlformats.org/spreadsheetml/2006/main" count="59" uniqueCount="35">
  <si>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</si>
  <si>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</si>
  <si>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</si>
  <si>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</si>
  <si>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</si>
  <si>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</si>
  <si>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</si>
  <si>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Leixões</t>
  </si>
  <si>
    <t>2024</t>
  </si>
  <si>
    <t>2025</t>
  </si>
  <si>
    <t>2024/2025</t>
  </si>
  <si>
    <t>ABRIL</t>
  </si>
  <si>
    <t>JANEIRO/ABRIL</t>
  </si>
  <si>
    <t>ABASTECIMENTO AO LARGO</t>
  </si>
  <si>
    <t>C.GERAL SINGLE-DECKER</t>
  </si>
  <si>
    <t>CARGA GERAL N.D.</t>
  </si>
  <si>
    <t>CRUZEIROS</t>
  </si>
  <si>
    <t>DRAGA</t>
  </si>
  <si>
    <t>GRANELEIRO</t>
  </si>
  <si>
    <t>NAVIO MISTO (C.GERAL E CONTENORES)</t>
  </si>
  <si>
    <t>NAVIO RO-RO E CONTENTORES</t>
  </si>
  <si>
    <t>NAVIO-TANQUE PRODUT.QUIMICOS</t>
  </si>
  <si>
    <t>NAVIOS DE GUERRA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</si>
  <si>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</si>
  <si>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</si>
  <si>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</si>
  <si>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</si>
  <si>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</si>
  <si>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</si>
  <si>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</si>
  <si>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</si>
  <si>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TRANSPORTADOR GAS LIQUEFEITO</t>
  </si>
  <si>
    <t>TRANSPORTADOR VEICULOS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</si>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</sst>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E47" sqref="E47"/>
    </sheetView>
  </sheetViews>
  <sheetFormatPr defaultColWidth="12.5703125" defaultRowHeight="15" customHeight="1" x14ac:dyDescent="0.2"/>
  <cols>
    <col min="1" max="1" width="26.42578125" customWidth="1" collapsed="1"/>
    <col min="2" max="2" width="5.42578125" customWidth="1" collapsed="1"/>
    <col min="3" max="3" width="10" customWidth="1" collapsed="1"/>
    <col min="4" max="4" width="5.85546875" customWidth="1" collapsed="1"/>
    <col min="5" max="5" width="11.140625" customWidth="1" collapsed="1"/>
    <col min="6" max="6" width="5.42578125" customWidth="1" collapsed="1"/>
    <col min="7" max="7" width="10" customWidth="1" collapsed="1"/>
    <col min="8" max="8" width="5.85546875" customWidth="1" collapsed="1"/>
    <col min="9" max="9" width="11.140625" customWidth="1" collapsed="1"/>
    <col min="10" max="10" width="9.5703125" customWidth="1" collapsed="1"/>
    <col min="11" max="11" width="7.28515625" customWidth="1" collapsed="1"/>
    <col min="12" max="26" width="8.5703125" customWidth="1" collapsed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v>1</v>
      </c>
      <c r="I8" s="4">
        <v>4598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14</v>
      </c>
      <c r="B9" s="7">
        <v>4</v>
      </c>
      <c r="C9" s="7">
        <v>12415</v>
      </c>
      <c r="D9" s="7">
        <v>18</v>
      </c>
      <c r="E9" s="7">
        <v>57081</v>
      </c>
      <c r="F9" s="7">
        <v>0</v>
      </c>
      <c r="G9" s="7">
        <v>0</v>
      </c>
      <c r="H9" s="8">
        <v>6</v>
      </c>
      <c r="I9" s="7">
        <v>16874</v>
      </c>
      <c r="J9" s="6">
        <f t="shared" ref="J9:K9" si="1">IFERROR((H9-D9)/D9,"-")</f>
        <v>-0.66666666666666663</v>
      </c>
      <c r="K9" s="6">
        <f t="shared" si="1"/>
        <v>-0.70438499675899158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15</v>
      </c>
      <c r="B10" s="4">
        <v>44</v>
      </c>
      <c r="C10" s="4">
        <v>285371</v>
      </c>
      <c r="D10" s="4">
        <v>155</v>
      </c>
      <c r="E10" s="4">
        <v>967348</v>
      </c>
      <c r="F10" s="4">
        <v>45</v>
      </c>
      <c r="G10" s="4">
        <v>269242</v>
      </c>
      <c r="H10" s="5">
        <v>149</v>
      </c>
      <c r="I10" s="4">
        <v>832352</v>
      </c>
      <c r="J10" s="6">
        <f t="shared" ref="J10:K10" si="2">IFERROR((H10-D10)/D10,"-")</f>
        <v>-3.870967741935484E-2</v>
      </c>
      <c r="K10" s="6">
        <f t="shared" si="2"/>
        <v>-0.13955267390845899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16</v>
      </c>
      <c r="B11" s="7">
        <v>16</v>
      </c>
      <c r="C11" s="7">
        <v>1032253</v>
      </c>
      <c r="D11" s="7">
        <v>27</v>
      </c>
      <c r="E11" s="7">
        <v>1605387</v>
      </c>
      <c r="F11" s="7">
        <v>22</v>
      </c>
      <c r="G11" s="7">
        <v>1363366</v>
      </c>
      <c r="H11" s="8">
        <v>32</v>
      </c>
      <c r="I11" s="7">
        <v>1982740</v>
      </c>
      <c r="J11" s="6">
        <f t="shared" ref="J11:K11" si="3">IFERROR((H11-D11)/D11,"-")</f>
        <v>0.18518518518518517</v>
      </c>
      <c r="K11" s="6">
        <f t="shared" si="3"/>
        <v>0.23505422680014226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17</v>
      </c>
      <c r="B12" s="4">
        <v>1</v>
      </c>
      <c r="C12" s="4">
        <v>1111</v>
      </c>
      <c r="D12" s="4">
        <v>2</v>
      </c>
      <c r="E12" s="4">
        <v>3698</v>
      </c>
      <c r="F12" s="4">
        <v>0</v>
      </c>
      <c r="G12" s="4">
        <v>0</v>
      </c>
      <c r="H12" s="5">
        <v>0</v>
      </c>
      <c r="I12" s="4">
        <v>0</v>
      </c>
      <c r="J12" s="6">
        <f t="shared" ref="J12:K12" si="4">IFERROR((H12-D12)/D12,"-")</f>
        <v>-1</v>
      </c>
      <c r="K12" s="6">
        <f t="shared" si="4"/>
        <v>-1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18</v>
      </c>
      <c r="B13" s="7">
        <v>14</v>
      </c>
      <c r="C13" s="7">
        <v>213382</v>
      </c>
      <c r="D13" s="7">
        <v>55</v>
      </c>
      <c r="E13" s="7">
        <v>1038260</v>
      </c>
      <c r="F13" s="7">
        <v>9</v>
      </c>
      <c r="G13" s="7">
        <v>121980</v>
      </c>
      <c r="H13" s="8">
        <v>42</v>
      </c>
      <c r="I13" s="7">
        <v>1080097</v>
      </c>
      <c r="J13" s="6">
        <f t="shared" ref="J13:K13" si="5">IFERROR((H13-D13)/D13,"-")</f>
        <v>-0.23636363636363636</v>
      </c>
      <c r="K13" s="6">
        <f t="shared" si="5"/>
        <v>4.0295301754859091E-2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19</v>
      </c>
      <c r="B14" s="4">
        <v>10</v>
      </c>
      <c r="C14" s="4">
        <v>103576</v>
      </c>
      <c r="D14" s="4">
        <v>24</v>
      </c>
      <c r="E14" s="4">
        <v>237528</v>
      </c>
      <c r="F14" s="4">
        <v>5</v>
      </c>
      <c r="G14" s="4">
        <v>65673</v>
      </c>
      <c r="H14" s="5">
        <v>26</v>
      </c>
      <c r="I14" s="4">
        <v>328614</v>
      </c>
      <c r="J14" s="6">
        <f t="shared" ref="J14:K14" si="6">IFERROR((H14-D14)/D14,"-")</f>
        <v>8.3333333333333329E-2</v>
      </c>
      <c r="K14" s="6">
        <f t="shared" si="6"/>
        <v>0.38347479034050724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20</v>
      </c>
      <c r="B15" s="7">
        <v>1</v>
      </c>
      <c r="C15" s="7">
        <v>57000</v>
      </c>
      <c r="D15" s="7">
        <v>3</v>
      </c>
      <c r="E15" s="7">
        <v>170320</v>
      </c>
      <c r="F15" s="7">
        <v>0</v>
      </c>
      <c r="G15" s="7">
        <v>0</v>
      </c>
      <c r="H15" s="8">
        <v>1</v>
      </c>
      <c r="I15" s="7">
        <v>57000</v>
      </c>
      <c r="J15" s="6">
        <f t="shared" ref="J15:K15" si="7">IFERROR((H15-D15)/D15,"-")</f>
        <v>-0.66666666666666663</v>
      </c>
      <c r="K15" s="6">
        <f t="shared" si="7"/>
        <v>-0.66533583842179422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21</v>
      </c>
      <c r="B16" s="4">
        <v>14</v>
      </c>
      <c r="C16" s="4">
        <v>197735</v>
      </c>
      <c r="D16" s="4">
        <v>50</v>
      </c>
      <c r="E16" s="4">
        <v>679738</v>
      </c>
      <c r="F16" s="4">
        <v>13</v>
      </c>
      <c r="G16" s="4">
        <v>174057</v>
      </c>
      <c r="H16" s="5">
        <v>40</v>
      </c>
      <c r="I16" s="4">
        <v>518125</v>
      </c>
      <c r="J16" s="6">
        <f t="shared" ref="J16:K16" si="8">IFERROR((H16-D16)/D16,"-")</f>
        <v>-0.2</v>
      </c>
      <c r="K16" s="6">
        <f t="shared" si="8"/>
        <v>-0.23775778314585913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22</v>
      </c>
      <c r="B17" s="7">
        <v>1</v>
      </c>
      <c r="C17" s="7">
        <v>1850</v>
      </c>
      <c r="D17" s="7">
        <v>3</v>
      </c>
      <c r="E17" s="7">
        <v>5985</v>
      </c>
      <c r="F17" s="7">
        <v>3</v>
      </c>
      <c r="G17" s="7">
        <v>10900</v>
      </c>
      <c r="H17" s="8">
        <v>8</v>
      </c>
      <c r="I17" s="7">
        <v>18440</v>
      </c>
      <c r="J17" s="6">
        <f t="shared" ref="J17:K17" si="9">IFERROR((H17-D17)/D17,"-")</f>
        <v>1.6666666666666667</v>
      </c>
      <c r="K17" s="6">
        <f t="shared" si="9"/>
        <v>2.0810359231411861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23</v>
      </c>
      <c r="B18" s="4">
        <v>0</v>
      </c>
      <c r="C18" s="4">
        <v>0</v>
      </c>
      <c r="D18" s="4">
        <v>1</v>
      </c>
      <c r="E18" s="4">
        <v>606</v>
      </c>
      <c r="F18" s="4">
        <v>0</v>
      </c>
      <c r="G18" s="4">
        <v>0</v>
      </c>
      <c r="H18" s="5">
        <v>1</v>
      </c>
      <c r="I18" s="4">
        <v>1017</v>
      </c>
      <c r="J18" s="6">
        <f t="shared" ref="J18:K18" si="10">IFERROR((H18-D18)/D18,"-")</f>
        <v>0</v>
      </c>
      <c r="K18" s="6">
        <f t="shared" si="10"/>
        <v>0.67821782178217827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24</v>
      </c>
      <c r="B19" s="7">
        <v>7</v>
      </c>
      <c r="C19" s="7">
        <v>353149</v>
      </c>
      <c r="D19" s="7">
        <v>23</v>
      </c>
      <c r="E19" s="7">
        <v>1166520</v>
      </c>
      <c r="F19" s="7">
        <v>9</v>
      </c>
      <c r="G19" s="7">
        <v>460640</v>
      </c>
      <c r="H19" s="8">
        <v>30</v>
      </c>
      <c r="I19" s="7">
        <v>1516960</v>
      </c>
      <c r="J19" s="6">
        <f t="shared" ref="J19:K19" si="11">IFERROR((H19-D19)/D19,"-")</f>
        <v>0.30434782608695654</v>
      </c>
      <c r="K19" s="6">
        <f t="shared" si="11"/>
        <v>0.30041490930288378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25</v>
      </c>
      <c r="B20" s="4">
        <v>5</v>
      </c>
      <c r="C20" s="4">
        <v>30459</v>
      </c>
      <c r="D20" s="4">
        <v>15</v>
      </c>
      <c r="E20" s="4">
        <v>102761</v>
      </c>
      <c r="F20" s="4">
        <v>2</v>
      </c>
      <c r="G20" s="4">
        <v>20320</v>
      </c>
      <c r="H20" s="5">
        <v>10</v>
      </c>
      <c r="I20" s="4">
        <v>77109</v>
      </c>
      <c r="J20" s="6">
        <f t="shared" ref="J20:K20" si="12">IFERROR((H20-D20)/D20,"-")</f>
        <v>-0.33333333333333331</v>
      </c>
      <c r="K20" s="6">
        <f t="shared" si="12"/>
        <v>-0.24962777707496034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12802</v>
      </c>
      <c r="H21" s="8">
        <v>1</v>
      </c>
      <c r="I21" s="7">
        <v>12802</v>
      </c>
      <c r="J21" s="6" t="str">
        <f t="shared" ref="J21:K21" si="13">IFERROR((H21-D21)/D21,"-")</f>
        <v>-</v>
      </c>
      <c r="K21" s="6" t="str">
        <f t="shared" si="13"/>
        <v>-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27</v>
      </c>
      <c r="B22" s="4">
        <v>0</v>
      </c>
      <c r="C22" s="4">
        <v>0</v>
      </c>
      <c r="D22" s="4">
        <v>1</v>
      </c>
      <c r="E22" s="4">
        <v>1615</v>
      </c>
      <c r="F22" s="4">
        <v>0</v>
      </c>
      <c r="G22" s="4">
        <v>0</v>
      </c>
      <c r="H22" s="5">
        <v>4</v>
      </c>
      <c r="I22" s="4">
        <v>6530</v>
      </c>
      <c r="J22" s="6">
        <f t="shared" ref="J22:K22" si="14">IFERROR((H22-D22)/D22,"-")</f>
        <v>3</v>
      </c>
      <c r="K22" s="6">
        <f t="shared" si="14"/>
        <v>3.0433436532507741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3</v>
      </c>
      <c r="G23" s="7">
        <v>33687</v>
      </c>
      <c r="H23" s="8">
        <v>9</v>
      </c>
      <c r="I23" s="7">
        <v>101061</v>
      </c>
      <c r="J23" s="6" t="str">
        <f t="shared" ref="J23:K23" si="15">IFERROR((H23-D23)/D23,"-")</f>
        <v>-</v>
      </c>
      <c r="K23" s="6" t="str">
        <f t="shared" si="15"/>
        <v>-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3" t="s">
        <v>29</v>
      </c>
      <c r="B24" s="4">
        <v>93</v>
      </c>
      <c r="C24" s="4">
        <v>1042137</v>
      </c>
      <c r="D24" s="4">
        <v>343</v>
      </c>
      <c r="E24" s="4">
        <v>3723325</v>
      </c>
      <c r="F24" s="4">
        <v>73</v>
      </c>
      <c r="G24" s="4">
        <v>800710</v>
      </c>
      <c r="H24" s="5">
        <v>293</v>
      </c>
      <c r="I24" s="4">
        <v>3238645</v>
      </c>
      <c r="J24" s="6">
        <f t="shared" ref="J24:K24" si="16">IFERROR((H24-D24)/D24,"-")</f>
        <v>-0.1457725947521866</v>
      </c>
      <c r="K24" s="6">
        <f t="shared" si="16"/>
        <v>-0.13017397084595086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3" t="s">
        <v>30</v>
      </c>
      <c r="B25" s="7">
        <v>1</v>
      </c>
      <c r="C25" s="7">
        <v>249</v>
      </c>
      <c r="D25" s="7">
        <v>2</v>
      </c>
      <c r="E25" s="7">
        <v>526</v>
      </c>
      <c r="F25" s="7">
        <v>0</v>
      </c>
      <c r="G25" s="7">
        <v>0</v>
      </c>
      <c r="H25" s="8">
        <v>2</v>
      </c>
      <c r="I25" s="7">
        <v>498</v>
      </c>
      <c r="J25" s="6">
        <f t="shared" ref="J25:K25" si="17">IFERROR((H25-D25)/D25,"-")</f>
        <v>0</v>
      </c>
      <c r="K25" s="6">
        <f t="shared" si="17"/>
        <v>-5.3231939163498096E-2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3" t="s">
        <v>31</v>
      </c>
      <c r="B26" s="4">
        <v>6</v>
      </c>
      <c r="C26" s="4">
        <v>21132</v>
      </c>
      <c r="D26" s="4">
        <v>24</v>
      </c>
      <c r="E26" s="4">
        <v>82987</v>
      </c>
      <c r="F26" s="4">
        <v>7</v>
      </c>
      <c r="G26" s="4">
        <v>24757</v>
      </c>
      <c r="H26" s="5">
        <v>28</v>
      </c>
      <c r="I26" s="4">
        <v>97878</v>
      </c>
      <c r="J26" s="6">
        <f t="shared" ref="J26:K26" si="18">IFERROR((H26-D26)/D26,"-")</f>
        <v>0.16666666666666666</v>
      </c>
      <c r="K26" s="6">
        <f t="shared" si="18"/>
        <v>0.17943774326099268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" t="s">
        <v>32</v>
      </c>
      <c r="B27" s="7">
        <v>0</v>
      </c>
      <c r="C27" s="7">
        <v>0</v>
      </c>
      <c r="D27" s="7">
        <v>1</v>
      </c>
      <c r="E27" s="7">
        <v>47659</v>
      </c>
      <c r="F27" s="7">
        <v>0</v>
      </c>
      <c r="G27" s="7">
        <v>0</v>
      </c>
      <c r="H27" s="8">
        <v>1</v>
      </c>
      <c r="I27" s="7">
        <v>56642</v>
      </c>
      <c r="J27" s="6">
        <f t="shared" ref="J27:K27" si="19">IFERROR((H27-D27)/D27,"-")</f>
        <v>0</v>
      </c>
      <c r="K27" s="6">
        <f t="shared" si="19"/>
        <v>0.18848486120145197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">
      <c r="A28" s="3"/>
      <c r="B28" s="4"/>
      <c r="C28" s="4"/>
      <c r="D28" s="4"/>
      <c r="E28" s="4"/>
      <c r="F28" s="4"/>
      <c r="G28" s="4"/>
      <c r="H28" s="5"/>
      <c r="I28" s="4"/>
      <c r="J28" s="6" t="str">
        <f t="shared" ref="J28:K28" si="20">IFERROR((H28-D28)/D28,"-")</f>
        <v>-</v>
      </c>
      <c r="K28" s="6" t="str">
        <f t="shared" si="20"/>
        <v>-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hidden="1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>
        <f t="shared" ref="B32:I32" si="24">SUM(B8:B31)</f>
        <v>217</v>
      </c>
      <c r="C32" s="10">
        <f t="shared" si="24"/>
        <v>3351819</v>
      </c>
      <c r="D32" s="10">
        <f t="shared" si="24"/>
        <v>747</v>
      </c>
      <c r="E32" s="10">
        <f t="shared" si="24"/>
        <v>9891344</v>
      </c>
      <c r="F32" s="10">
        <f t="shared" si="24"/>
        <v>192</v>
      </c>
      <c r="G32" s="10">
        <f t="shared" si="24"/>
        <v>3358134</v>
      </c>
      <c r="H32" s="10">
        <f t="shared" si="24"/>
        <v>684</v>
      </c>
      <c r="I32" s="10">
        <f t="shared" si="24"/>
        <v>9947982</v>
      </c>
      <c r="J32" s="11">
        <f t="shared" ref="J32:K32" si="25">IFERROR((H32-D32)/D32,"-")</f>
        <v>-8.4337349397590355E-2</v>
      </c>
      <c r="K32" s="11">
        <f t="shared" si="25"/>
        <v>5.7260166060345286E-3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21" t="s">
        <v>6</v>
      </c>
      <c r="B34" s="24" t="str">
        <f t="shared" ref="B34:B35" si="26">(B5)</f>
        <v>2024</v>
      </c>
      <c r="C34" s="25"/>
      <c r="D34" s="25"/>
      <c r="E34" s="15"/>
      <c r="F34" s="24" t="str">
        <f t="shared" ref="F34:F35" si="27">(F5)</f>
        <v>2025</v>
      </c>
      <c r="G34" s="25"/>
      <c r="H34" s="25"/>
      <c r="I34" s="15"/>
      <c r="J34" s="14" t="str">
        <f>J5</f>
        <v>2024/2025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2"/>
      <c r="B35" s="14" t="str">
        <f t="shared" si="26"/>
        <v>ABRIL</v>
      </c>
      <c r="C35" s="15"/>
      <c r="D35" s="14" t="str">
        <f>(D6)</f>
        <v>JANEIRO/ABRIL</v>
      </c>
      <c r="E35" s="15"/>
      <c r="F35" s="14" t="str">
        <f t="shared" si="27"/>
        <v>ABRIL</v>
      </c>
      <c r="G35" s="15"/>
      <c r="H35" s="14" t="str">
        <f>(H6)</f>
        <v>JANEIRO/ABRIL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33</v>
      </c>
      <c r="B37" s="5">
        <v>154</v>
      </c>
      <c r="C37" s="4">
        <v>2872099</v>
      </c>
      <c r="D37" s="5">
        <v>525</v>
      </c>
      <c r="E37" s="4">
        <v>8099187</v>
      </c>
      <c r="F37" s="12">
        <v>136</v>
      </c>
      <c r="G37" s="4">
        <v>2879115</v>
      </c>
      <c r="H37" s="5">
        <v>461</v>
      </c>
      <c r="I37" s="4">
        <v>8052331</v>
      </c>
      <c r="J37" s="6">
        <f t="shared" ref="J37:K37" si="28">IFERROR((H37-D37)/D37,"-")</f>
        <v>-0.1219047619047619</v>
      </c>
      <c r="K37" s="6">
        <f t="shared" si="28"/>
        <v>-5.7852720279208273E-3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34</v>
      </c>
      <c r="B38" s="8">
        <v>63</v>
      </c>
      <c r="C38" s="7">
        <v>479720</v>
      </c>
      <c r="D38" s="8">
        <v>222</v>
      </c>
      <c r="E38" s="7">
        <v>1792157</v>
      </c>
      <c r="F38" s="13">
        <v>56</v>
      </c>
      <c r="G38" s="7">
        <v>479019</v>
      </c>
      <c r="H38" s="8">
        <v>223</v>
      </c>
      <c r="I38" s="7">
        <v>1895651</v>
      </c>
      <c r="J38" s="6">
        <f t="shared" ref="J38:K38" si="29">IFERROR((H38-D38)/D38,"-")</f>
        <v>4.5045045045045045E-3</v>
      </c>
      <c r="K38" s="6">
        <f t="shared" si="29"/>
        <v>5.774828879389473E-2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>
        <f t="shared" ref="B39:I39" si="30">SUM(B37:B38)</f>
        <v>217</v>
      </c>
      <c r="C39" s="10">
        <f t="shared" si="30"/>
        <v>3351819</v>
      </c>
      <c r="D39" s="10">
        <f t="shared" si="30"/>
        <v>747</v>
      </c>
      <c r="E39" s="10">
        <f t="shared" si="30"/>
        <v>9891344</v>
      </c>
      <c r="F39" s="10">
        <f t="shared" si="30"/>
        <v>192</v>
      </c>
      <c r="G39" s="10">
        <f t="shared" si="30"/>
        <v>3358134</v>
      </c>
      <c r="H39" s="10">
        <f t="shared" si="30"/>
        <v>684</v>
      </c>
      <c r="I39" s="10">
        <f t="shared" si="30"/>
        <v>9947982</v>
      </c>
      <c r="J39" s="11">
        <f t="shared" ref="J39:K39" si="31">IFERROR((H39-D39)/D39,"-")</f>
        <v>-8.4337349397590355E-2</v>
      </c>
      <c r="K39" s="11">
        <f t="shared" si="31"/>
        <v>5.7260166060345286E-3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2025-06-06T15:27:32Z</cp:lastPrinted>
  <dcterms:created xsi:type="dcterms:W3CDTF">2010-03-23T10:34:53Z</dcterms:created>
  <dcterms:modified xsi:type="dcterms:W3CDTF">2025-06-06T15:28:17Z</dcterms:modified>
</cp:coreProperties>
</file>