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"/>
    </mc:Choice>
  </mc:AlternateContent>
  <xr:revisionPtr revIDLastSave="0" documentId="8_{5CAE3143-2C15-4AF2-A342-5326EC7D4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<sst xmlns="http://schemas.openxmlformats.org/spreadsheetml/2006/main" count="41" uniqueCount="33">
  <si>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</si>
  <si>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</si>
  <si>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</si>
  <si>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</si>
  <si>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</si>
  <si>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</si>
  <si>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</si>
  <si>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</si>
  <si>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</si>
  <si>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</si>
  <si>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</si>
  <si>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</si>
  <si>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</si>
  <si>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</si>
  <si>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</si>
  <si>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</si>
  <si>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</si>
  <si>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</si>
  <si>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</si>
  <si>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2024</t>
  </si>
  <si>
    <t>2025</t>
  </si>
  <si>
    <t>JANEIRO/DEZEMBRO</t>
  </si>
  <si>
    <t>2024/2025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</si>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</sst>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M14" sqref="M14"/>
    </sheetView>
  </sheetViews>
  <sheetFormatPr defaultColWidth="12.5703125" defaultRowHeight="15" customHeight="1" x14ac:dyDescent="0.2"/>
  <cols>
    <col min="1" max="1" width="39.42578125" customWidth="1" collapsed="1"/>
    <col min="2" max="7" width="16.42578125" customWidth="1" collapsed="1"/>
    <col min="8" max="8" width="8.140625" customWidth="1" collapsed="1"/>
    <col min="9" max="9" width="9.42578125" customWidth="1" collapsed="1"/>
    <col min="10" max="10" width="8.140625" customWidth="1" collapsed="1"/>
    <col min="11" max="26" width="8.5703125" customWidth="1" collapsed="1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2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1" t="s">
        <v>0</v>
      </c>
      <c r="B3" s="19"/>
      <c r="C3" s="19"/>
      <c r="D3" s="19"/>
      <c r="E3" s="19"/>
      <c r="F3" s="19"/>
      <c r="G3" s="19"/>
      <c r="H3" s="19"/>
      <c r="I3" s="19"/>
      <c r="J3" s="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2" t="s">
        <v>19</v>
      </c>
      <c r="C5" s="23"/>
      <c r="D5" s="24"/>
      <c r="E5" s="22" t="s">
        <v>20</v>
      </c>
      <c r="F5" s="23"/>
      <c r="G5" s="24"/>
      <c r="H5" s="25" t="s">
        <v>22</v>
      </c>
      <c r="I5" s="23"/>
      <c r="J5" s="2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27" t="s">
        <v>21</v>
      </c>
      <c r="C6" s="23"/>
      <c r="D6" s="24"/>
      <c r="E6" s="27" t="s">
        <v>21</v>
      </c>
      <c r="F6" s="23"/>
      <c r="G6" s="24"/>
      <c r="H6" s="32" t="s">
        <v>2</v>
      </c>
      <c r="I6" s="23"/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8"/>
      <c r="B7" s="30" t="s">
        <v>3</v>
      </c>
      <c r="C7" s="30" t="s">
        <v>4</v>
      </c>
      <c r="D7" s="30" t="s">
        <v>5</v>
      </c>
      <c r="E7" s="30" t="s">
        <v>3</v>
      </c>
      <c r="F7" s="30" t="s">
        <v>4</v>
      </c>
      <c r="G7" s="30" t="s">
        <v>5</v>
      </c>
      <c r="H7" s="30" t="s">
        <v>3</v>
      </c>
      <c r="I7" s="30" t="s">
        <v>4</v>
      </c>
      <c r="J7" s="30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9"/>
      <c r="B8" s="31"/>
      <c r="C8" s="31"/>
      <c r="D8" s="31"/>
      <c r="E8" s="31"/>
      <c r="F8" s="31"/>
      <c r="G8" s="31"/>
      <c r="H8" s="31"/>
      <c r="I8" s="31"/>
      <c r="J8" s="3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26"/>
      <c r="C9" s="23"/>
      <c r="D9" s="23"/>
      <c r="E9" s="23"/>
      <c r="F9" s="23"/>
      <c r="G9" s="23"/>
      <c r="H9" s="23"/>
      <c r="I9" s="23"/>
      <c r="J9" s="2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>
        <f t="shared" ref="B10:G10" si="0">SUM(B11+B17)</f>
        <v>12065</v>
      </c>
      <c r="C10" s="6">
        <f t="shared" si="0"/>
        <v>15523</v>
      </c>
      <c r="D10" s="6">
        <f t="shared" si="0"/>
        <v>27588</v>
      </c>
      <c r="E10" s="6">
        <f t="shared" si="0"/>
        <v>18762</v>
      </c>
      <c r="F10" s="6">
        <f t="shared" si="0"/>
        <v>26547</v>
      </c>
      <c r="G10" s="6">
        <f t="shared" si="0"/>
        <v>45309</v>
      </c>
      <c r="H10" s="7">
        <f t="shared" ref="H10:J10" si="1">IFERROR((E10-B10)/B10,"-")</f>
        <v>0.55507666804807299</v>
      </c>
      <c r="I10" s="7">
        <f t="shared" si="1"/>
        <v>0.71017200283450366</v>
      </c>
      <c r="J10" s="7">
        <f t="shared" si="1"/>
        <v>0.64234449760765555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>
        <f t="shared" ref="B11:G11" si="2">SUM(B12:B16)</f>
        <v>4032</v>
      </c>
      <c r="C11" s="6">
        <f t="shared" si="2"/>
        <v>6428</v>
      </c>
      <c r="D11" s="6">
        <f t="shared" si="2"/>
        <v>10460</v>
      </c>
      <c r="E11" s="6">
        <f t="shared" si="2"/>
        <v>6672</v>
      </c>
      <c r="F11" s="6">
        <f t="shared" si="2"/>
        <v>13770</v>
      </c>
      <c r="G11" s="6">
        <f t="shared" si="2"/>
        <v>20442</v>
      </c>
      <c r="H11" s="7">
        <f t="shared" ref="H11:J11" si="3">IFERROR((E11-B11)/B11,"-")</f>
        <v>0.65476190476190477</v>
      </c>
      <c r="I11" s="7">
        <f t="shared" si="3"/>
        <v>1.1421904169259489</v>
      </c>
      <c r="J11" s="7">
        <f t="shared" si="3"/>
        <v>0.95430210325047804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6" t="s">
        <v>26</v>
      </c>
      <c r="B12" s="10">
        <v>725</v>
      </c>
      <c r="C12" s="10">
        <v>1864</v>
      </c>
      <c r="D12" s="10">
        <v>2589</v>
      </c>
      <c r="E12" s="10">
        <v>603</v>
      </c>
      <c r="F12" s="10">
        <v>2016</v>
      </c>
      <c r="G12" s="10">
        <v>2619</v>
      </c>
      <c r="H12" s="11">
        <f t="shared" ref="H12:J12" si="4">IFERROR((E12-B12)/B12,"-")</f>
        <v>-0.16827586206896553</v>
      </c>
      <c r="I12" s="11">
        <f t="shared" si="4"/>
        <v>8.15450643776824E-2</v>
      </c>
      <c r="J12" s="11">
        <f t="shared" si="4"/>
        <v>1.1587485515643106E-2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6" t="s">
        <v>27</v>
      </c>
      <c r="B13" s="10"/>
      <c r="C13" s="10"/>
      <c r="D13" s="10"/>
      <c r="E13" s="10"/>
      <c r="F13" s="10">
        <v>1</v>
      </c>
      <c r="G13" s="10">
        <v>1</v>
      </c>
      <c r="H13" s="11" t="str">
        <f t="shared" ref="H13:J13" si="5">IFERROR((E13-B13)/B13,"-")</f>
        <v>-</v>
      </c>
      <c r="I13" s="11" t="str">
        <f t="shared" si="5"/>
        <v>-</v>
      </c>
      <c r="J13" s="11" t="str">
        <f t="shared" si="5"/>
        <v>-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6" t="s">
        <v>28</v>
      </c>
      <c r="B14" s="10">
        <v>12</v>
      </c>
      <c r="C14" s="10">
        <v>102</v>
      </c>
      <c r="D14" s="10">
        <v>114</v>
      </c>
      <c r="E14" s="10">
        <v>8</v>
      </c>
      <c r="F14" s="10">
        <v>82</v>
      </c>
      <c r="G14" s="10">
        <v>90</v>
      </c>
      <c r="H14" s="11">
        <f t="shared" ref="H14:J14" si="6">IFERROR((E14-B14)/B14,"-")</f>
        <v>-0.33333333333333331</v>
      </c>
      <c r="I14" s="11">
        <f t="shared" si="6"/>
        <v>-0.19607843137254902</v>
      </c>
      <c r="J14" s="11">
        <f t="shared" si="6"/>
        <v>-0.21052631578947367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6" t="s">
        <v>29</v>
      </c>
      <c r="B15" s="10">
        <v>3226</v>
      </c>
      <c r="C15" s="10">
        <v>3815</v>
      </c>
      <c r="D15" s="10">
        <v>7041</v>
      </c>
      <c r="E15" s="10">
        <v>5987</v>
      </c>
      <c r="F15" s="10">
        <v>10925</v>
      </c>
      <c r="G15" s="10">
        <v>16912</v>
      </c>
      <c r="H15" s="11">
        <f t="shared" ref="H15:J15" si="7">IFERROR((E15-B15)/B15,"-")</f>
        <v>0.85585864848109117</v>
      </c>
      <c r="I15" s="11">
        <f t="shared" si="7"/>
        <v>1.8636959370904325</v>
      </c>
      <c r="J15" s="11">
        <f t="shared" si="7"/>
        <v>1.401931543814799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6" t="s">
        <v>30</v>
      </c>
      <c r="B16" s="10">
        <v>69</v>
      </c>
      <c r="C16" s="10">
        <v>647</v>
      </c>
      <c r="D16" s="10">
        <v>716</v>
      </c>
      <c r="E16" s="10">
        <v>74</v>
      </c>
      <c r="F16" s="10">
        <v>746</v>
      </c>
      <c r="G16" s="10">
        <v>820</v>
      </c>
      <c r="H16" s="11">
        <f t="shared" ref="H16:J16" si="8">IFERROR((E16-B16)/B16,"-")</f>
        <v>7.2463768115942032E-2</v>
      </c>
      <c r="I16" s="11">
        <f t="shared" si="8"/>
        <v>0.15301391035548687</v>
      </c>
      <c r="J16" s="11">
        <f t="shared" si="8"/>
        <v>0.14525139664804471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>
        <f t="shared" ref="B17:G17" si="9">SUM(B18:B20)</f>
        <v>8033</v>
      </c>
      <c r="C17" s="6">
        <f t="shared" si="9"/>
        <v>9095</v>
      </c>
      <c r="D17" s="6">
        <f t="shared" si="9"/>
        <v>17128</v>
      </c>
      <c r="E17" s="6">
        <f t="shared" si="9"/>
        <v>12090</v>
      </c>
      <c r="F17" s="6">
        <f t="shared" si="9"/>
        <v>12777</v>
      </c>
      <c r="G17" s="6">
        <f t="shared" si="9"/>
        <v>24867</v>
      </c>
      <c r="H17" s="7">
        <f t="shared" ref="H17:J17" si="10">IFERROR((E17-B17)/B17,"-")</f>
        <v>0.50504170297522721</v>
      </c>
      <c r="I17" s="7">
        <f t="shared" si="10"/>
        <v>0.40483782297965915</v>
      </c>
      <c r="J17" s="7">
        <f t="shared" si="10"/>
        <v>0.45183325548808967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7" t="s">
        <v>23</v>
      </c>
      <c r="B18" s="10">
        <v>8019</v>
      </c>
      <c r="C18" s="10">
        <v>9046</v>
      </c>
      <c r="D18" s="10">
        <v>17065</v>
      </c>
      <c r="E18" s="10">
        <v>12085</v>
      </c>
      <c r="F18" s="10">
        <v>12542</v>
      </c>
      <c r="G18" s="10">
        <v>24627</v>
      </c>
      <c r="H18" s="11">
        <f t="shared" ref="H18:J18" si="11">IFERROR((E18-B18)/B18,"-")</f>
        <v>0.50704576630502551</v>
      </c>
      <c r="I18" s="11">
        <f t="shared" si="11"/>
        <v>0.38646915763873535</v>
      </c>
      <c r="J18" s="11">
        <f t="shared" si="11"/>
        <v>0.44312921183709347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7" t="s">
        <v>24</v>
      </c>
      <c r="B19" s="10">
        <v>1</v>
      </c>
      <c r="C19" s="10">
        <v>45</v>
      </c>
      <c r="D19" s="10">
        <v>46</v>
      </c>
      <c r="E19" s="10"/>
      <c r="F19" s="10">
        <v>226</v>
      </c>
      <c r="G19" s="10">
        <v>226</v>
      </c>
      <c r="H19" s="11">
        <f t="shared" ref="H19:J19" si="12">IFERROR((E19-B19)/B19,"-")</f>
        <v>-1</v>
      </c>
      <c r="I19" s="11">
        <f t="shared" si="12"/>
        <v>4.0222222222222221</v>
      </c>
      <c r="J19" s="11">
        <f t="shared" si="12"/>
        <v>3.9130434782608696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7" t="s">
        <v>25</v>
      </c>
      <c r="B20" s="10">
        <v>13</v>
      </c>
      <c r="C20" s="10">
        <v>4</v>
      </c>
      <c r="D20" s="10">
        <v>17</v>
      </c>
      <c r="E20" s="10">
        <v>5</v>
      </c>
      <c r="F20" s="10">
        <v>9</v>
      </c>
      <c r="G20" s="10">
        <v>14</v>
      </c>
      <c r="H20" s="11">
        <f t="shared" ref="H20:J20" si="13">IFERROR((E20-B20)/B20,"-")</f>
        <v>-0.61538461538461542</v>
      </c>
      <c r="I20" s="11">
        <f t="shared" si="13"/>
        <v>1.25</v>
      </c>
      <c r="J20" s="11">
        <f t="shared" si="13"/>
        <v>-0.17647058823529413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>
        <f t="shared" ref="B21:G21" si="14">SUM(B22:B23)</f>
        <v>498865.99051412946</v>
      </c>
      <c r="C21" s="6">
        <f t="shared" si="14"/>
        <v>697232.75328027341</v>
      </c>
      <c r="D21" s="6">
        <f t="shared" si="14"/>
        <v>1196098.743794403</v>
      </c>
      <c r="E21" s="6">
        <f t="shared" si="14"/>
        <v>634061.36499999999</v>
      </c>
      <c r="F21" s="6">
        <f t="shared" si="14"/>
        <v>855623.29499999993</v>
      </c>
      <c r="G21" s="6">
        <f t="shared" si="14"/>
        <v>1489684.6600000001</v>
      </c>
      <c r="H21" s="7">
        <f t="shared" ref="H21:J21" si="15">IFERROR((E21-B21)/B21,"-")</f>
        <v>0.27100539434756554</v>
      </c>
      <c r="I21" s="7">
        <f t="shared" si="15"/>
        <v>0.22717025408595046</v>
      </c>
      <c r="J21" s="7">
        <f t="shared" si="15"/>
        <v>0.24545290907525733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>
        <v>108093.76099999982</v>
      </c>
      <c r="C22" s="10">
        <v>118711.7839999999</v>
      </c>
      <c r="D22" s="10">
        <v>226805.54500000007</v>
      </c>
      <c r="E22" s="10">
        <v>140539.12599999996</v>
      </c>
      <c r="F22" s="10">
        <v>143912.01600000003</v>
      </c>
      <c r="G22" s="10">
        <v>284451.14200000011</v>
      </c>
      <c r="H22" s="11">
        <f t="shared" ref="H22:J22" si="16">IFERROR((E22-B22)/B22,"-")</f>
        <v>0.30015946063714249</v>
      </c>
      <c r="I22" s="11">
        <f t="shared" si="16"/>
        <v>0.21228079598231087</v>
      </c>
      <c r="J22" s="11">
        <f t="shared" si="16"/>
        <v>0.25416308494574075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>
        <v>390772.22951412963</v>
      </c>
      <c r="C23" s="10">
        <v>578520.96928027354</v>
      </c>
      <c r="D23" s="10">
        <v>969293.19879440288</v>
      </c>
      <c r="E23" s="10">
        <v>493522.239</v>
      </c>
      <c r="F23" s="10">
        <v>711711.27899999986</v>
      </c>
      <c r="G23" s="10">
        <v>1205233.5179999999</v>
      </c>
      <c r="H23" s="11">
        <f t="shared" ref="H23:J23" si="17">IFERROR((E23-B23)/B23,"-")</f>
        <v>0.26294091986430451</v>
      </c>
      <c r="I23" s="11">
        <f t="shared" si="17"/>
        <v>0.23022555238650338</v>
      </c>
      <c r="J23" s="11">
        <f t="shared" si="17"/>
        <v>0.24341480936733823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>
        <f t="shared" ref="B25:G25" si="18">SUM(B26:B27)</f>
        <v>15414</v>
      </c>
      <c r="C25" s="14">
        <f t="shared" si="18"/>
        <v>16737</v>
      </c>
      <c r="D25" s="14">
        <f t="shared" si="18"/>
        <v>32151</v>
      </c>
      <c r="E25" s="14">
        <f t="shared" si="18"/>
        <v>17868</v>
      </c>
      <c r="F25" s="14">
        <f t="shared" si="18"/>
        <v>18193</v>
      </c>
      <c r="G25" s="14">
        <f t="shared" si="18"/>
        <v>36061</v>
      </c>
      <c r="H25" s="7">
        <f t="shared" ref="H25:J25" si="19">IFERROR((E25-B25)/B25,"-")</f>
        <v>0.15920591669910472</v>
      </c>
      <c r="I25" s="7">
        <f t="shared" si="19"/>
        <v>8.6992890004182352E-2</v>
      </c>
      <c r="J25" s="7">
        <f t="shared" si="19"/>
        <v>0.12161363565674474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>
        <v>10476</v>
      </c>
      <c r="C26" s="10">
        <v>15971</v>
      </c>
      <c r="D26" s="10">
        <v>26447</v>
      </c>
      <c r="E26" s="10">
        <v>10975</v>
      </c>
      <c r="F26" s="10">
        <v>17459</v>
      </c>
      <c r="G26" s="10">
        <v>28434</v>
      </c>
      <c r="H26" s="11">
        <f t="shared" ref="H26:J26" si="20">IFERROR((E26-B26)/B26,"-")</f>
        <v>4.7632684230622377E-2</v>
      </c>
      <c r="I26" s="11">
        <f t="shared" si="20"/>
        <v>9.3168868574290908E-2</v>
      </c>
      <c r="J26" s="11">
        <f t="shared" si="20"/>
        <v>7.5131394865202109E-2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32</v>
      </c>
      <c r="B27" s="10">
        <v>4938</v>
      </c>
      <c r="C27" s="10">
        <v>766</v>
      </c>
      <c r="D27" s="10">
        <v>5704</v>
      </c>
      <c r="E27" s="10">
        <v>6893</v>
      </c>
      <c r="F27" s="10">
        <v>734</v>
      </c>
      <c r="G27" s="10">
        <v>7627</v>
      </c>
      <c r="H27" s="11">
        <f t="shared" ref="H27:J27" si="21">IFERROR((E27-B27)/B27,"-")</f>
        <v>0.39590927501012557</v>
      </c>
      <c r="I27" s="11">
        <f t="shared" si="21"/>
        <v>-4.1775456919060053E-2</v>
      </c>
      <c r="J27" s="11">
        <f t="shared" si="21"/>
        <v>0.33713183730715285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>
        <v>27089.949983119965</v>
      </c>
      <c r="C28" s="6">
        <v>29097.04998421669</v>
      </c>
      <c r="D28" s="6">
        <v>56186.999967336655</v>
      </c>
      <c r="E28" s="6">
        <v>28345.799992322922</v>
      </c>
      <c r="F28" s="6">
        <v>28991.199995517731</v>
      </c>
      <c r="G28" s="6">
        <v>57336.999987840652</v>
      </c>
      <c r="H28" s="7">
        <f t="shared" ref="H28:J28" si="22">IFERROR((E28-B28)/B28,"-")</f>
        <v>4.6358520779310804E-2</v>
      </c>
      <c r="I28" s="7">
        <f t="shared" si="22"/>
        <v>-3.6378254412861881E-3</v>
      </c>
      <c r="J28" s="7">
        <f t="shared" si="22"/>
        <v>2.0467368273311096E-2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>
        <f t="shared" ref="B29:G29" si="23">SUM(B30:B31)</f>
        <v>261209.60869067369</v>
      </c>
      <c r="C29" s="6">
        <f t="shared" si="23"/>
        <v>415626.63918994123</v>
      </c>
      <c r="D29" s="6">
        <f t="shared" si="23"/>
        <v>676836.24788061506</v>
      </c>
      <c r="E29" s="6">
        <f t="shared" si="23"/>
        <v>277772.51299999986</v>
      </c>
      <c r="F29" s="6">
        <f t="shared" si="23"/>
        <v>455966.61499999987</v>
      </c>
      <c r="G29" s="6">
        <f t="shared" si="23"/>
        <v>733739.12800000003</v>
      </c>
      <c r="H29" s="7">
        <f t="shared" ref="H29:J29" si="24">IFERROR((E29-B29)/B29,"-")</f>
        <v>6.3408480232976738E-2</v>
      </c>
      <c r="I29" s="7">
        <f t="shared" si="24"/>
        <v>9.7058205625802765E-2</v>
      </c>
      <c r="J29" s="7">
        <f t="shared" si="24"/>
        <v>8.4071856815537874E-2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>
        <v>56406.95199999991</v>
      </c>
      <c r="C30" s="10">
        <v>60530.999999999884</v>
      </c>
      <c r="D30" s="10">
        <v>116937.95199999992</v>
      </c>
      <c r="E30" s="10">
        <v>62339.101999999875</v>
      </c>
      <c r="F30" s="10">
        <v>62941.363999999892</v>
      </c>
      <c r="G30" s="10">
        <v>125280.46599999996</v>
      </c>
      <c r="H30" s="11">
        <f t="shared" ref="H30:J30" si="25">IFERROR((E30-B30)/B30,"-")</f>
        <v>0.10516700140081979</v>
      </c>
      <c r="I30" s="11">
        <f t="shared" si="25"/>
        <v>3.9820323470618584E-2</v>
      </c>
      <c r="J30" s="11">
        <f t="shared" si="25"/>
        <v>7.1341372559697691E-2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>
        <v>204802.65669067379</v>
      </c>
      <c r="C31" s="10">
        <v>355095.63918994134</v>
      </c>
      <c r="D31" s="10">
        <v>559898.29588061513</v>
      </c>
      <c r="E31" s="10">
        <v>215433.41099999996</v>
      </c>
      <c r="F31" s="10">
        <v>393025.25099999999</v>
      </c>
      <c r="G31" s="10">
        <v>608458.66200000001</v>
      </c>
      <c r="H31" s="11">
        <f t="shared" ref="H31:J31" si="26">IFERROR((E31-B31)/B31,"-")</f>
        <v>5.1907306678069455E-2</v>
      </c>
      <c r="I31" s="11">
        <f t="shared" si="26"/>
        <v>0.10681520025586691</v>
      </c>
      <c r="J31" s="11">
        <f t="shared" si="26"/>
        <v>8.6730691049895989E-2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  <mergeCell ref="A2:J2"/>
    <mergeCell ref="A3:J3"/>
    <mergeCell ref="B5:D5"/>
    <mergeCell ref="E5:G5"/>
    <mergeCell ref="H5:J5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Silva</dc:creator>
  <cp:lastModifiedBy>Nelson Silva</cp:lastModifiedBy>
  <cp:lastPrinted>2024-12-04T15:32:06Z</cp:lastPrinted>
  <dcterms:created xsi:type="dcterms:W3CDTF">2020-02-17T16:00:40Z</dcterms:created>
  <dcterms:modified xsi:type="dcterms:W3CDTF">2026-03-09T17:02:08Z</dcterms:modified>
</cp:coreProperties>
</file>