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01_2026\"/>
    </mc:Choice>
  </mc:AlternateContent>
  <xr:revisionPtr revIDLastSave="0" documentId="8_{5E623794-18C9-4B7C-B6A6-986DA5F9569F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<sst xmlns="http://schemas.openxmlformats.org/spreadsheetml/2006/main" count="40" uniqueCount="32">
  <si>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</si>
  <si>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</si>
  <si>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</si>
  <si>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</si>
  <si>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</si>
  <si>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</si>
  <si>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</si>
  <si>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</si>
  <si>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</si>
  <si>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</si>
  <si>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</si>
  <si>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</si>
  <si>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</si>
  <si>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</si>
  <si>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</si>
  <si>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</si>
  <si>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</si>
  <si>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</si>
  <si>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</si>
  <si>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2025</t>
  </si>
  <si>
    <t>2026</t>
  </si>
  <si>
    <t>JANEIRO/JANEIRO</t>
  </si>
  <si>
    <t>2025/2026</t>
  </si>
  <si>
    <t>MERC. EM REBOQUES RODOV.</t>
  </si>
  <si>
    <t>CARAVANAS E OUTROS REBOQUES</t>
  </si>
  <si>
    <t>MERC.EM VAG., MAFIS E BATELÕES</t>
  </si>
  <si>
    <t>MERC.EM VEÍC.ROD.AUT.E C/ REB.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</si>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</sst>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M26" sqref="M25:M26"/>
    </sheetView>
  </sheetViews>
  <sheetFormatPr defaultColWidth="12.5703125" defaultRowHeight="15" customHeight="1" x14ac:dyDescent="0.2"/>
  <cols>
    <col min="1" max="1" width="39.42578125" customWidth="1" collapsed="1"/>
    <col min="2" max="7" width="16.42578125" customWidth="1" collapsed="1"/>
    <col min="8" max="8" width="8.140625" customWidth="1" collapsed="1"/>
    <col min="9" max="9" width="9.42578125" customWidth="1" collapsed="1"/>
    <col min="10" max="10" width="8.140625" customWidth="1" collapsed="1"/>
    <col min="11" max="26" width="8.5703125" customWidth="1" collapsed="1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2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1" t="s">
        <v>0</v>
      </c>
      <c r="B3" s="19"/>
      <c r="C3" s="19"/>
      <c r="D3" s="19"/>
      <c r="E3" s="19"/>
      <c r="F3" s="19"/>
      <c r="G3" s="19"/>
      <c r="H3" s="19"/>
      <c r="I3" s="19"/>
      <c r="J3" s="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2" t="s">
        <v>19</v>
      </c>
      <c r="C5" s="23"/>
      <c r="D5" s="24"/>
      <c r="E5" s="22" t="s">
        <v>20</v>
      </c>
      <c r="F5" s="23"/>
      <c r="G5" s="24"/>
      <c r="H5" s="25" t="s">
        <v>22</v>
      </c>
      <c r="I5" s="23"/>
      <c r="J5" s="2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27" t="s">
        <v>21</v>
      </c>
      <c r="C6" s="23"/>
      <c r="D6" s="24"/>
      <c r="E6" s="27" t="s">
        <v>21</v>
      </c>
      <c r="F6" s="23"/>
      <c r="G6" s="24"/>
      <c r="H6" s="32" t="s">
        <v>2</v>
      </c>
      <c r="I6" s="23"/>
      <c r="J6" s="2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8"/>
      <c r="B7" s="30" t="s">
        <v>3</v>
      </c>
      <c r="C7" s="30" t="s">
        <v>4</v>
      </c>
      <c r="D7" s="30" t="s">
        <v>5</v>
      </c>
      <c r="E7" s="30" t="s">
        <v>3</v>
      </c>
      <c r="F7" s="30" t="s">
        <v>4</v>
      </c>
      <c r="G7" s="30" t="s">
        <v>5</v>
      </c>
      <c r="H7" s="30" t="s">
        <v>3</v>
      </c>
      <c r="I7" s="30" t="s">
        <v>4</v>
      </c>
      <c r="J7" s="30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9"/>
      <c r="B8" s="31"/>
      <c r="C8" s="31"/>
      <c r="D8" s="31"/>
      <c r="E8" s="31"/>
      <c r="F8" s="31"/>
      <c r="G8" s="31"/>
      <c r="H8" s="31"/>
      <c r="I8" s="31"/>
      <c r="J8" s="3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26"/>
      <c r="C9" s="23"/>
      <c r="D9" s="23"/>
      <c r="E9" s="23"/>
      <c r="F9" s="23"/>
      <c r="G9" s="23"/>
      <c r="H9" s="23"/>
      <c r="I9" s="23"/>
      <c r="J9" s="2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>
        <f t="shared" ref="B10:G10" si="0">SUM(B11+B17)</f>
        <v>1180</v>
      </c>
      <c r="C10" s="6">
        <f t="shared" si="0"/>
        <v>1094</v>
      </c>
      <c r="D10" s="6">
        <f t="shared" si="0"/>
        <v>2274</v>
      </c>
      <c r="E10" s="6">
        <f t="shared" si="0"/>
        <v>1038</v>
      </c>
      <c r="F10" s="6">
        <f t="shared" si="0"/>
        <v>1209</v>
      </c>
      <c r="G10" s="6">
        <f t="shared" si="0"/>
        <v>2247</v>
      </c>
      <c r="H10" s="7">
        <f t="shared" ref="H10:J10" si="1">IFERROR((E10-B10)/B10,"-")</f>
        <v>-0.12033898305084746</v>
      </c>
      <c r="I10" s="7">
        <f t="shared" si="1"/>
        <v>0.10511882998171847</v>
      </c>
      <c r="J10" s="7">
        <f t="shared" si="1"/>
        <v>-1.1873350923482849E-2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>
        <f t="shared" ref="B11:G11" si="2">SUM(B12:B16)</f>
        <v>349</v>
      </c>
      <c r="C11" s="6">
        <f t="shared" si="2"/>
        <v>440</v>
      </c>
      <c r="D11" s="6">
        <f t="shared" si="2"/>
        <v>789</v>
      </c>
      <c r="E11" s="6">
        <f t="shared" si="2"/>
        <v>397</v>
      </c>
      <c r="F11" s="6">
        <f t="shared" si="2"/>
        <v>598</v>
      </c>
      <c r="G11" s="6">
        <f t="shared" si="2"/>
        <v>995</v>
      </c>
      <c r="H11" s="7">
        <f t="shared" ref="H11:J11" si="3">IFERROR((E11-B11)/B11,"-")</f>
        <v>0.13753581661891118</v>
      </c>
      <c r="I11" s="7">
        <f t="shared" si="3"/>
        <v>0.35909090909090907</v>
      </c>
      <c r="J11" s="7">
        <f t="shared" si="3"/>
        <v>0.26108998732572875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6" t="s">
        <v>26</v>
      </c>
      <c r="B12" s="10">
        <v>47</v>
      </c>
      <c r="C12" s="10">
        <v>145</v>
      </c>
      <c r="D12" s="10">
        <v>192</v>
      </c>
      <c r="E12" s="10">
        <v>43</v>
      </c>
      <c r="F12" s="10">
        <v>116</v>
      </c>
      <c r="G12" s="10">
        <v>159</v>
      </c>
      <c r="H12" s="11">
        <f t="shared" ref="H12:J12" si="4">IFERROR((E12-B12)/B12,"-")</f>
        <v>-8.5106382978723402E-2</v>
      </c>
      <c r="I12" s="11">
        <f t="shared" si="4"/>
        <v>-0.2</v>
      </c>
      <c r="J12" s="11">
        <f t="shared" si="4"/>
        <v>-0.171875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6" t="s">
        <v>27</v>
      </c>
      <c r="B13" s="10"/>
      <c r="C13" s="10">
        <v>2</v>
      </c>
      <c r="D13" s="10">
        <v>2</v>
      </c>
      <c r="E13" s="10">
        <v>1</v>
      </c>
      <c r="F13" s="10">
        <v>17</v>
      </c>
      <c r="G13" s="10">
        <v>18</v>
      </c>
      <c r="H13" s="11" t="str">
        <f t="shared" ref="H13:J13" si="5">IFERROR((E13-B13)/B13,"-")</f>
        <v>-</v>
      </c>
      <c r="I13" s="11">
        <f t="shared" si="5"/>
        <v>7.5</v>
      </c>
      <c r="J13" s="11">
        <f t="shared" si="5"/>
        <v>8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6" t="s">
        <v>28</v>
      </c>
      <c r="B14" s="10">
        <v>299</v>
      </c>
      <c r="C14" s="10">
        <v>235</v>
      </c>
      <c r="D14" s="10">
        <v>534</v>
      </c>
      <c r="E14" s="10">
        <v>352</v>
      </c>
      <c r="F14" s="10">
        <v>428</v>
      </c>
      <c r="G14" s="10">
        <v>780</v>
      </c>
      <c r="H14" s="11">
        <f t="shared" ref="H14:J14" si="6">IFERROR((E14-B14)/B14,"-")</f>
        <v>0.17725752508361203</v>
      </c>
      <c r="I14" s="11">
        <f t="shared" si="6"/>
        <v>0.82127659574468082</v>
      </c>
      <c r="J14" s="11">
        <f t="shared" si="6"/>
        <v>0.4606741573033708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6" t="s">
        <v>29</v>
      </c>
      <c r="B15" s="10">
        <v>3</v>
      </c>
      <c r="C15" s="10">
        <v>58</v>
      </c>
      <c r="D15" s="10">
        <v>61</v>
      </c>
      <c r="E15" s="10">
        <v>1</v>
      </c>
      <c r="F15" s="10">
        <v>37</v>
      </c>
      <c r="G15" s="10">
        <v>38</v>
      </c>
      <c r="H15" s="11">
        <f t="shared" ref="H15:J15" si="7">IFERROR((E15-B15)/B15,"-")</f>
        <v>-0.66666666666666663</v>
      </c>
      <c r="I15" s="11">
        <f t="shared" si="7"/>
        <v>-0.36206896551724138</v>
      </c>
      <c r="J15" s="11">
        <f t="shared" si="7"/>
        <v>-0.37704918032786883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6"/>
      <c r="B16" s="10"/>
      <c r="C16" s="10"/>
      <c r="D16" s="10"/>
      <c r="E16" s="10"/>
      <c r="F16" s="10"/>
      <c r="G16" s="10"/>
      <c r="H16" s="11" t="str">
        <f t="shared" ref="H16:J16" si="8">IFERROR((E16-B16)/B16,"-")</f>
        <v>-</v>
      </c>
      <c r="I16" s="11" t="str">
        <f t="shared" si="8"/>
        <v>-</v>
      </c>
      <c r="J16" s="11" t="str">
        <f t="shared" si="8"/>
        <v>-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>
        <f t="shared" ref="B17:G17" si="9">SUM(B18:B20)</f>
        <v>831</v>
      </c>
      <c r="C17" s="6">
        <f t="shared" si="9"/>
        <v>654</v>
      </c>
      <c r="D17" s="6">
        <f t="shared" si="9"/>
        <v>1485</v>
      </c>
      <c r="E17" s="6">
        <f t="shared" si="9"/>
        <v>641</v>
      </c>
      <c r="F17" s="6">
        <f t="shared" si="9"/>
        <v>611</v>
      </c>
      <c r="G17" s="6">
        <f t="shared" si="9"/>
        <v>1252</v>
      </c>
      <c r="H17" s="7">
        <f t="shared" ref="H17:J17" si="10">IFERROR((E17-B17)/B17,"-")</f>
        <v>-0.2286401925391095</v>
      </c>
      <c r="I17" s="7">
        <f t="shared" si="10"/>
        <v>-6.5749235474006115E-2</v>
      </c>
      <c r="J17" s="7">
        <f t="shared" si="10"/>
        <v>-0.1569023569023569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7" t="s">
        <v>23</v>
      </c>
      <c r="B18" s="10">
        <v>827</v>
      </c>
      <c r="C18" s="10">
        <v>652</v>
      </c>
      <c r="D18" s="10">
        <v>1479</v>
      </c>
      <c r="E18" s="10">
        <v>639</v>
      </c>
      <c r="F18" s="10">
        <v>594</v>
      </c>
      <c r="G18" s="10">
        <v>1233</v>
      </c>
      <c r="H18" s="11">
        <f t="shared" ref="H18:J18" si="11">IFERROR((E18-B18)/B18,"-")</f>
        <v>-0.22732769044740025</v>
      </c>
      <c r="I18" s="11">
        <f t="shared" si="11"/>
        <v>-8.8957055214723926E-2</v>
      </c>
      <c r="J18" s="11">
        <f t="shared" si="11"/>
        <v>-0.16632860040567951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7" t="s">
        <v>24</v>
      </c>
      <c r="B19" s="10"/>
      <c r="C19" s="10">
        <v>2</v>
      </c>
      <c r="D19" s="10">
        <v>2</v>
      </c>
      <c r="E19" s="10">
        <v>2</v>
      </c>
      <c r="F19" s="10">
        <v>17</v>
      </c>
      <c r="G19" s="10">
        <v>19</v>
      </c>
      <c r="H19" s="11" t="str">
        <f t="shared" ref="H19:J19" si="12">IFERROR((E19-B19)/B19,"-")</f>
        <v>-</v>
      </c>
      <c r="I19" s="11">
        <f t="shared" si="12"/>
        <v>7.5</v>
      </c>
      <c r="J19" s="11">
        <f t="shared" si="12"/>
        <v>8.5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7" t="s">
        <v>25</v>
      </c>
      <c r="B20" s="10">
        <v>4</v>
      </c>
      <c r="C20" s="10"/>
      <c r="D20" s="10">
        <v>4</v>
      </c>
      <c r="E20" s="10"/>
      <c r="F20" s="10"/>
      <c r="G20" s="10"/>
      <c r="H20" s="11">
        <f t="shared" ref="H20:J20" si="13">IFERROR((E20-B20)/B20,"-")</f>
        <v>-1</v>
      </c>
      <c r="I20" s="11" t="str">
        <f t="shared" si="13"/>
        <v>-</v>
      </c>
      <c r="J20" s="11">
        <f t="shared" si="13"/>
        <v>-1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>
        <f t="shared" ref="B21:G21" si="14">SUM(B22:B23)</f>
        <v>40218.259000000005</v>
      </c>
      <c r="C21" s="6">
        <f t="shared" si="14"/>
        <v>48290.998999999989</v>
      </c>
      <c r="D21" s="6">
        <f t="shared" si="14"/>
        <v>88509.258000000016</v>
      </c>
      <c r="E21" s="6">
        <f t="shared" si="14"/>
        <v>40053.703000000001</v>
      </c>
      <c r="F21" s="6">
        <f t="shared" si="14"/>
        <v>51840.953999999998</v>
      </c>
      <c r="G21" s="6">
        <f t="shared" si="14"/>
        <v>91894.657000000007</v>
      </c>
      <c r="H21" s="7">
        <f t="shared" ref="H21:J21" si="15">IFERROR((E21-B21)/B21,"-")</f>
        <v>-4.0915744264316389E-3</v>
      </c>
      <c r="I21" s="7">
        <f t="shared" si="15"/>
        <v>7.351173248662779E-2</v>
      </c>
      <c r="J21" s="7">
        <f t="shared" si="15"/>
        <v>3.8249094800907601E-2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>
        <v>9044.5</v>
      </c>
      <c r="C22" s="10">
        <v>7963.409999999998</v>
      </c>
      <c r="D22" s="10">
        <v>17007.910000000007</v>
      </c>
      <c r="E22" s="10">
        <v>7834.3979999999974</v>
      </c>
      <c r="F22" s="10">
        <v>7665.268</v>
      </c>
      <c r="G22" s="10">
        <v>15499.666000000003</v>
      </c>
      <c r="H22" s="11">
        <f t="shared" ref="H22:J22" si="16">IFERROR((E22-B22)/B22,"-")</f>
        <v>-0.13379423959312317</v>
      </c>
      <c r="I22" s="11">
        <f t="shared" si="16"/>
        <v>-3.7438986564800519E-2</v>
      </c>
      <c r="J22" s="11">
        <f t="shared" si="16"/>
        <v>-8.8678973489394269E-2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>
        <v>31173.759000000005</v>
      </c>
      <c r="C23" s="10">
        <v>40327.588999999993</v>
      </c>
      <c r="D23" s="10">
        <v>71501.348000000013</v>
      </c>
      <c r="E23" s="10">
        <v>32219.305000000004</v>
      </c>
      <c r="F23" s="10">
        <v>44175.686000000002</v>
      </c>
      <c r="G23" s="10">
        <v>76394.991000000009</v>
      </c>
      <c r="H23" s="11">
        <f t="shared" ref="H23:J23" si="17">IFERROR((E23-B23)/B23,"-")</f>
        <v>3.353929822835925E-2</v>
      </c>
      <c r="I23" s="11">
        <f t="shared" si="17"/>
        <v>9.5420953630528466E-2</v>
      </c>
      <c r="J23" s="11">
        <f t="shared" si="17"/>
        <v>6.8441269107262087E-2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>
        <f t="shared" ref="B25:G25" si="18">SUM(B26:B27)</f>
        <v>1042</v>
      </c>
      <c r="C25" s="14">
        <f t="shared" si="18"/>
        <v>1076</v>
      </c>
      <c r="D25" s="14">
        <f t="shared" si="18"/>
        <v>2118</v>
      </c>
      <c r="E25" s="14">
        <f t="shared" si="18"/>
        <v>959</v>
      </c>
      <c r="F25" s="14">
        <f t="shared" si="18"/>
        <v>999</v>
      </c>
      <c r="G25" s="14">
        <f t="shared" si="18"/>
        <v>1958</v>
      </c>
      <c r="H25" s="7">
        <f t="shared" ref="H25:J25" si="19">IFERROR((E25-B25)/B25,"-")</f>
        <v>-7.9654510556621885E-2</v>
      </c>
      <c r="I25" s="7">
        <f t="shared" si="19"/>
        <v>-7.156133828996282E-2</v>
      </c>
      <c r="J25" s="7">
        <f t="shared" si="19"/>
        <v>-7.5542965061378656E-2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30</v>
      </c>
      <c r="B26" s="10">
        <v>636</v>
      </c>
      <c r="C26" s="10">
        <v>1034</v>
      </c>
      <c r="D26" s="10">
        <v>1670</v>
      </c>
      <c r="E26" s="10">
        <v>633</v>
      </c>
      <c r="F26" s="10">
        <v>977</v>
      </c>
      <c r="G26" s="10">
        <v>1610</v>
      </c>
      <c r="H26" s="11">
        <f t="shared" ref="H26:J26" si="20">IFERROR((E26-B26)/B26,"-")</f>
        <v>-4.7169811320754715E-3</v>
      </c>
      <c r="I26" s="11">
        <f t="shared" si="20"/>
        <v>-5.5125725338491298E-2</v>
      </c>
      <c r="J26" s="11">
        <f t="shared" si="20"/>
        <v>-3.5928143712574849E-2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31</v>
      </c>
      <c r="B27" s="10">
        <v>406</v>
      </c>
      <c r="C27" s="10">
        <v>42</v>
      </c>
      <c r="D27" s="10">
        <v>448</v>
      </c>
      <c r="E27" s="10">
        <v>326</v>
      </c>
      <c r="F27" s="10">
        <v>22</v>
      </c>
      <c r="G27" s="10">
        <v>348</v>
      </c>
      <c r="H27" s="11">
        <f t="shared" ref="H27:J27" si="21">IFERROR((E27-B27)/B27,"-")</f>
        <v>-0.19704433497536947</v>
      </c>
      <c r="I27" s="11">
        <f t="shared" si="21"/>
        <v>-0.47619047619047616</v>
      </c>
      <c r="J27" s="11">
        <f t="shared" si="21"/>
        <v>-0.22321428571428573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>
        <v>1685.25</v>
      </c>
      <c r="C28" s="6">
        <v>1735</v>
      </c>
      <c r="D28" s="6">
        <v>3420.25</v>
      </c>
      <c r="E28" s="6">
        <v>1625.5499997138977</v>
      </c>
      <c r="F28" s="6">
        <v>1603.4499998092651</v>
      </c>
      <c r="G28" s="6">
        <v>3228.9999995231628</v>
      </c>
      <c r="H28" s="7">
        <f t="shared" ref="H28:J28" si="22">IFERROR((E28-B28)/B28,"-")</f>
        <v>-3.5425011295714161E-2</v>
      </c>
      <c r="I28" s="7">
        <f t="shared" si="22"/>
        <v>-7.5821325758348629E-2</v>
      </c>
      <c r="J28" s="7">
        <f t="shared" si="22"/>
        <v>-5.5916965273543499E-2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>
        <f t="shared" ref="B29:G29" si="23">SUM(B30:B31)</f>
        <v>16467.175999999999</v>
      </c>
      <c r="C29" s="6">
        <f t="shared" si="23"/>
        <v>27073.885000000002</v>
      </c>
      <c r="D29" s="6">
        <f t="shared" si="23"/>
        <v>43541.060999999994</v>
      </c>
      <c r="E29" s="6">
        <f t="shared" si="23"/>
        <v>18408.007999999998</v>
      </c>
      <c r="F29" s="6">
        <f t="shared" si="23"/>
        <v>29311.071</v>
      </c>
      <c r="G29" s="6">
        <f t="shared" si="23"/>
        <v>47719.079000000012</v>
      </c>
      <c r="H29" s="7">
        <f t="shared" ref="H29:J29" si="24">IFERROR((E29-B29)/B29,"-")</f>
        <v>0.11786064592981811</v>
      </c>
      <c r="I29" s="7">
        <f t="shared" si="24"/>
        <v>8.2632618111512166E-2</v>
      </c>
      <c r="J29" s="7">
        <f t="shared" si="24"/>
        <v>9.5955815132755237E-2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>
        <v>3700.3999999999987</v>
      </c>
      <c r="C30" s="10">
        <v>3789.6999999999994</v>
      </c>
      <c r="D30" s="10">
        <v>7490.1000000000013</v>
      </c>
      <c r="E30" s="10">
        <v>3714.0669999999986</v>
      </c>
      <c r="F30" s="10">
        <v>3736.9079999999994</v>
      </c>
      <c r="G30" s="10">
        <v>7450.9749999999995</v>
      </c>
      <c r="H30" s="11">
        <f t="shared" ref="H30:J30" si="25">IFERROR((E30-B30)/B30,"-")</f>
        <v>3.6933844989730626E-3</v>
      </c>
      <c r="I30" s="11">
        <f t="shared" si="25"/>
        <v>-1.3930390268358954E-2</v>
      </c>
      <c r="J30" s="11">
        <f t="shared" si="25"/>
        <v>-5.2235617682009333E-3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>
        <v>12766.776</v>
      </c>
      <c r="C31" s="10">
        <v>23284.185000000001</v>
      </c>
      <c r="D31" s="10">
        <v>36050.960999999996</v>
      </c>
      <c r="E31" s="10">
        <v>14693.941000000001</v>
      </c>
      <c r="F31" s="10">
        <v>25574.163</v>
      </c>
      <c r="G31" s="10">
        <v>40268.104000000014</v>
      </c>
      <c r="H31" s="11">
        <f t="shared" ref="H31:J31" si="26">IFERROR((E31-B31)/B31,"-")</f>
        <v>0.15095157931806752</v>
      </c>
      <c r="I31" s="11">
        <f t="shared" si="26"/>
        <v>9.8349072557188458E-2</v>
      </c>
      <c r="J31" s="11">
        <f t="shared" si="26"/>
        <v>0.11697727003726804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  <mergeCell ref="A2:J2"/>
    <mergeCell ref="A3:J3"/>
    <mergeCell ref="B5:D5"/>
    <mergeCell ref="E5:G5"/>
    <mergeCell ref="H5:J5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Silva</dc:creator>
  <cp:lastModifiedBy>Nelson Silva</cp:lastModifiedBy>
  <cp:lastPrinted>2026-03-10T14:38:10Z</cp:lastPrinted>
  <dcterms:created xsi:type="dcterms:W3CDTF">2020-02-17T16:00:40Z</dcterms:created>
  <dcterms:modified xsi:type="dcterms:W3CDTF">2026-03-10T14:39:04Z</dcterms:modified>
</cp:coreProperties>
</file>