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"/>
    </mc:Choice>
  </mc:AlternateContent>
  <xr:revisionPtr revIDLastSave="0" documentId="13_ncr:1_{B3E1C98F-13C8-4975-BFBD-3BF8ABAA0DCC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fWatxImgA+Yf1mg1/7TI+NsdFtpVyjX76LWI0hJWms="/>
    </ext>
  </extLst>
</workbook>
</file>

<file path=xl/calcChain.xml><?xml version="1.0" encoding="utf-8"?>
<calcChain xmlns="http://schemas.openxmlformats.org/spreadsheetml/2006/main">
  <c r="J31" i="1" l="1"/>
  <c r="H31" i="1"/>
  <c r="I31" i="1"/>
  <c r="J30" i="1"/>
  <c r="I30" i="1"/>
  <c r="H30" i="1"/>
  <c r="G29" i="1"/>
  <c r="F29" i="1"/>
  <c r="E29" i="1"/>
  <c r="D29" i="1"/>
  <c r="C29" i="1"/>
  <c r="B29" i="1"/>
  <c r="J28" i="1"/>
  <c r="I28" i="1"/>
  <c r="H28" i="1"/>
  <c r="J27" i="1"/>
  <c r="I27" i="1"/>
  <c r="H27" i="1"/>
  <c r="J26" i="1"/>
  <c r="I26" i="1"/>
  <c r="H26" i="1"/>
  <c r="H25" i="1"/>
  <c r="G25" i="1"/>
  <c r="J25" i="1" s="1"/>
  <c r="F25" i="1"/>
  <c r="I25" i="1" s="1"/>
  <c r="E25" i="1"/>
  <c r="D25" i="1"/>
  <c r="C25" i="1"/>
  <c r="B25" i="1"/>
  <c r="J23" i="1"/>
  <c r="I23" i="1"/>
  <c r="H23" i="1"/>
  <c r="J22" i="1"/>
  <c r="I22" i="1"/>
  <c r="H22" i="1"/>
  <c r="G21" i="1"/>
  <c r="J21" i="1" s="1"/>
  <c r="F21" i="1"/>
  <c r="E21" i="1"/>
  <c r="H21" i="1" s="1"/>
  <c r="D21" i="1"/>
  <c r="C21" i="1"/>
  <c r="I21" i="1" s="1"/>
  <c r="B21" i="1"/>
  <c r="J20" i="1"/>
  <c r="I20" i="1"/>
  <c r="H20" i="1"/>
  <c r="J19" i="1"/>
  <c r="I19" i="1"/>
  <c r="H19" i="1"/>
  <c r="J18" i="1"/>
  <c r="I18" i="1"/>
  <c r="H18" i="1"/>
  <c r="I17" i="1"/>
  <c r="G17" i="1"/>
  <c r="J17" i="1" s="1"/>
  <c r="F17" i="1"/>
  <c r="E17" i="1"/>
  <c r="H17" i="1" s="1"/>
  <c r="D17" i="1"/>
  <c r="C17" i="1"/>
  <c r="B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I11" i="1"/>
  <c r="G11" i="1"/>
  <c r="G10" i="1" s="1"/>
  <c r="J10" i="1" s="1"/>
  <c r="F11" i="1"/>
  <c r="E11" i="1"/>
  <c r="H11" i="1" s="1"/>
  <c r="D11" i="1"/>
  <c r="C11" i="1"/>
  <c r="B11" i="1"/>
  <c r="F10" i="1"/>
  <c r="I10" i="1" s="1"/>
  <c r="D10" i="1"/>
  <c r="C10" i="1"/>
  <c r="B10" i="1"/>
  <c r="H29" i="1" l="1"/>
  <c r="J29" i="1"/>
  <c r="I29" i="1"/>
  <c r="E10" i="1"/>
  <c r="H10" i="1" s="1"/>
  <c r="J11" i="1"/>
</calcChain>
</file>

<file path=xl/sharedStrings.xml><?xml version="1.0" encoding="utf-8"?>
<sst xmlns="http://schemas.openxmlformats.org/spreadsheetml/2006/main" count="41" uniqueCount="33">
  <si>
    <t>Movimento de Unidades em Tráfego Roll-On/ Roll-Off</t>
  </si>
  <si>
    <t>Unidades RO/ RO</t>
  </si>
  <si>
    <t>Variação Acumulada</t>
  </si>
  <si>
    <t>Carga</t>
  </si>
  <si>
    <t>Descarga</t>
  </si>
  <si>
    <t>Total</t>
  </si>
  <si>
    <t>MOVIMENTO GERAL</t>
  </si>
  <si>
    <t xml:space="preserve">   Nº Unidades</t>
  </si>
  <si>
    <t xml:space="preserve">      C/ auto-propulsão</t>
  </si>
  <si>
    <t xml:space="preserve">      S/ auto-propulsão</t>
  </si>
  <si>
    <t xml:space="preserve">   Toneladas</t>
  </si>
  <si>
    <t>Taras</t>
  </si>
  <si>
    <t>Conteúdo</t>
  </si>
  <si>
    <t>MOV. DE CONTENTORES EM RO/RO</t>
  </si>
  <si>
    <t xml:space="preserve">   Nº de contentores</t>
  </si>
  <si>
    <t xml:space="preserve">   TEU</t>
  </si>
  <si>
    <t xml:space="preserve">         Tara</t>
  </si>
  <si>
    <t xml:space="preserve">         Conteúdo</t>
  </si>
  <si>
    <t>Porto de Leixões</t>
  </si>
  <si>
    <t>2025</t>
  </si>
  <si>
    <t>2026</t>
  </si>
  <si>
    <t>JANEIRO/MAIO</t>
  </si>
  <si>
    <t>2025/2026</t>
  </si>
  <si>
    <t>MERC. EM REBOQUES RODOV.</t>
  </si>
  <si>
    <t>CARAVANAS E OUTROS REBOQUES</t>
  </si>
  <si>
    <t>MERC.EM VAG., MAFIS E BATELÕES</t>
  </si>
  <si>
    <t>MERC.EM VEÍC.ROD.AUT.E C/ REB.</t>
  </si>
  <si>
    <t>VEÍC. PART.E C/ REB./CARAVANAS</t>
  </si>
  <si>
    <t>AUTOCARROS DE PASSAGEIROS</t>
  </si>
  <si>
    <t>VEÍC. AUTOMÓVEIS  IMPORT/EXPORT</t>
  </si>
  <si>
    <t>UNID. DE AUTO-PROPULSÃO, N/D</t>
  </si>
  <si>
    <t>Cheio</t>
  </si>
  <si>
    <t>Vazio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</si>
</sst>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9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0"/>
      <name val="Tahoma"/>
    </font>
    <font>
      <sz val="10"/>
      <name val="Arial"/>
    </font>
    <font>
      <b/>
      <sz val="12"/>
      <color rgb="FF000080"/>
      <name val="Tahoma"/>
    </font>
    <font>
      <b/>
      <sz val="9"/>
      <color rgb="FFFFFFFF"/>
      <name val="Tahoma"/>
    </font>
    <font>
      <b/>
      <sz val="9"/>
      <color rgb="FF000080"/>
      <name val="Tahoma"/>
    </font>
    <font>
      <sz val="9"/>
      <color rgb="FF000000"/>
      <name val="Tahoma"/>
    </font>
    <font>
      <sz val="9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00008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/>
      <bottom style="thin">
        <color rgb="FFCCCCFF"/>
      </bottom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left" vertical="center"/>
    </xf>
    <xf numFmtId="164" fontId="6" fillId="2" borderId="16" xfId="0" applyNumberFormat="1" applyFont="1" applyFill="1" applyBorder="1" applyAlignment="1">
      <alignment horizontal="right" vertical="center"/>
    </xf>
    <xf numFmtId="9" fontId="6" fillId="2" borderId="16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7" fillId="2" borderId="16" xfId="0" applyNumberFormat="1" applyFont="1" applyFill="1" applyBorder="1" applyAlignment="1">
      <alignment horizontal="left" vertical="center"/>
    </xf>
    <xf numFmtId="164" fontId="7" fillId="2" borderId="16" xfId="0" applyNumberFormat="1" applyFont="1" applyFill="1" applyBorder="1" applyAlignment="1">
      <alignment horizontal="right" vertical="center"/>
    </xf>
    <xf numFmtId="9" fontId="8" fillId="2" borderId="17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vertical="center"/>
    </xf>
    <xf numFmtId="49" fontId="6" fillId="2" borderId="17" xfId="0" applyNumberFormat="1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right" vertical="center"/>
    </xf>
    <xf numFmtId="49" fontId="7" fillId="2" borderId="16" xfId="0" applyNumberFormat="1" applyFont="1" applyFill="1" applyBorder="1" applyAlignment="1">
      <alignment horizontal="left" vertical="center" indent="2"/>
    </xf>
    <xf numFmtId="49" fontId="6" fillId="2" borderId="6" xfId="0" applyNumberFormat="1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49" fontId="5" fillId="3" borderId="12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49" fontId="5" fillId="3" borderId="10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left" vertical="center" indent="3"/>
    </xf>
    <xf numFmtId="49" fontId="7" fillId="2" borderId="16" xfId="0" applyNumberFormat="1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J2"/>
    </sheetView>
  </sheetViews>
  <sheetFormatPr defaultColWidth="12.5703125" defaultRowHeight="15" customHeight="1" x14ac:dyDescent="0.2"/>
  <cols>
    <col min="1" max="1" customWidth="true" width="39.42578125" collapsed="true"/>
    <col min="2" max="7" customWidth="true" width="16.42578125" collapsed="true"/>
    <col min="8" max="8" customWidth="true" width="8.140625" collapsed="true"/>
    <col min="9" max="9" customWidth="true" width="9.42578125" collapsed="true"/>
    <col min="10" max="10" customWidth="true" width="8.140625" collapsed="true"/>
    <col min="11" max="26" customWidth="true" width="8.5703125" collapsed="true"/>
  </cols>
  <sheetData>
    <row r="1" spans="1:26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8" t="s">
        <v>0</v>
      </c>
      <c r="B3" s="26"/>
      <c r="C3" s="26"/>
      <c r="D3" s="26"/>
      <c r="E3" s="26"/>
      <c r="F3" s="26"/>
      <c r="G3" s="26"/>
      <c r="H3" s="26"/>
      <c r="I3" s="26"/>
      <c r="J3" s="2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"/>
      <c r="B5" s="29" t="s">
        <v>19</v>
      </c>
      <c r="C5" s="17"/>
      <c r="D5" s="18"/>
      <c r="E5" s="29" t="s">
        <v>20</v>
      </c>
      <c r="F5" s="17"/>
      <c r="G5" s="18"/>
      <c r="H5" s="30" t="s">
        <v>22</v>
      </c>
      <c r="I5" s="17"/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3" t="s">
        <v>1</v>
      </c>
      <c r="B6" s="19" t="s">
        <v>21</v>
      </c>
      <c r="C6" s="17"/>
      <c r="D6" s="18"/>
      <c r="E6" s="19" t="s">
        <v>21</v>
      </c>
      <c r="F6" s="17"/>
      <c r="G6" s="18"/>
      <c r="H6" s="24" t="s">
        <v>2</v>
      </c>
      <c r="I6" s="17"/>
      <c r="J6" s="1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.5" customHeight="1" x14ac:dyDescent="0.2">
      <c r="A7" s="20"/>
      <c r="B7" s="22" t="s">
        <v>3</v>
      </c>
      <c r="C7" s="22" t="s">
        <v>4</v>
      </c>
      <c r="D7" s="22" t="s">
        <v>5</v>
      </c>
      <c r="E7" s="22" t="s">
        <v>3</v>
      </c>
      <c r="F7" s="22" t="s">
        <v>4</v>
      </c>
      <c r="G7" s="22" t="s">
        <v>5</v>
      </c>
      <c r="H7" s="22" t="s">
        <v>3</v>
      </c>
      <c r="I7" s="22" t="s">
        <v>4</v>
      </c>
      <c r="J7" s="22" t="s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21"/>
      <c r="B8" s="23"/>
      <c r="C8" s="23"/>
      <c r="D8" s="23"/>
      <c r="E8" s="23"/>
      <c r="F8" s="23"/>
      <c r="G8" s="23"/>
      <c r="H8" s="23"/>
      <c r="I8" s="23"/>
      <c r="J8" s="2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4" t="s">
        <v>6</v>
      </c>
      <c r="B9" s="16"/>
      <c r="C9" s="17"/>
      <c r="D9" s="17"/>
      <c r="E9" s="17"/>
      <c r="F9" s="17"/>
      <c r="G9" s="17"/>
      <c r="H9" s="17"/>
      <c r="I9" s="17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">
      <c r="A10" s="5" t="s">
        <v>7</v>
      </c>
      <c r="B10" s="6" t="n">
        <f t="shared" ref="B10:G10" si="0">SUM(B11+B17)</f>
        <v>7095.0</v>
      </c>
      <c r="C10" s="6" t="n">
        <f t="shared" si="0"/>
        <v>11624.0</v>
      </c>
      <c r="D10" s="6" t="n">
        <f t="shared" si="0"/>
        <v>18719.0</v>
      </c>
      <c r="E10" s="6" t="n">
        <f t="shared" si="0"/>
        <v>12489.0</v>
      </c>
      <c r="F10" s="6" t="n">
        <f t="shared" si="0"/>
        <v>8888.0</v>
      </c>
      <c r="G10" s="6" t="n">
        <f t="shared" si="0"/>
        <v>21377.0</v>
      </c>
      <c r="H10" s="7" t="n">
        <f t="shared" ref="H10:J10" si="1">IFERROR((E10-B10)/B10,"-")</f>
        <v>0.7602536997885835</v>
      </c>
      <c r="I10" s="7" t="n">
        <f t="shared" si="1"/>
        <v>-0.23537508602890572</v>
      </c>
      <c r="J10" s="7" t="n">
        <f t="shared" si="1"/>
        <v>0.1419947646776003</v>
      </c>
      <c r="K10" s="8"/>
      <c r="L10" s="8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">
      <c r="A11" s="5" t="s">
        <v>8</v>
      </c>
      <c r="B11" s="6" t="n">
        <f t="shared" ref="B11:G11" si="2">SUM(B12:B16)</f>
        <v>1776.0</v>
      </c>
      <c r="C11" s="6" t="n">
        <f t="shared" si="2"/>
        <v>6264.0</v>
      </c>
      <c r="D11" s="6" t="n">
        <f t="shared" si="2"/>
        <v>8040.0</v>
      </c>
      <c r="E11" s="6" t="n">
        <f t="shared" si="2"/>
        <v>8438.0</v>
      </c>
      <c r="F11" s="6" t="n">
        <f t="shared" si="2"/>
        <v>4805.0</v>
      </c>
      <c r="G11" s="6" t="n">
        <f t="shared" si="2"/>
        <v>13243.0</v>
      </c>
      <c r="H11" s="7" t="n">
        <f t="shared" ref="H11:J11" si="3">IFERROR((E11-B11)/B11,"-")</f>
        <v>3.751126126126126</v>
      </c>
      <c r="I11" s="7" t="n">
        <f t="shared" si="3"/>
        <v>-0.2329182630906769</v>
      </c>
      <c r="J11" s="7" t="n">
        <f t="shared" si="3"/>
        <v>0.6471393034825871</v>
      </c>
      <c r="K11" s="8"/>
      <c r="L11" s="8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31" t="s">
        <v>26</v>
      </c>
      <c r="B12" s="10" t="n">
        <v>263.0</v>
      </c>
      <c r="C12" s="10" t="n">
        <v>863.0</v>
      </c>
      <c r="D12" s="10" t="n">
        <v>1126.0</v>
      </c>
      <c r="E12" s="10" t="n">
        <v>205.0</v>
      </c>
      <c r="F12" s="10" t="n">
        <v>906.0</v>
      </c>
      <c r="G12" s="10" t="n">
        <v>1111.0</v>
      </c>
      <c r="H12" s="11" t="n">
        <f t="shared" ref="H12:J12" si="4">IFERROR((E12-B12)/B12,"-")</f>
        <v>-0.22053231939163498</v>
      </c>
      <c r="I12" s="11" t="n">
        <f t="shared" si="4"/>
        <v>0.04982618771726535</v>
      </c>
      <c r="J12" s="11" t="n">
        <f t="shared" si="4"/>
        <v>-0.013321492007104795</v>
      </c>
      <c r="K12" s="8"/>
      <c r="L12" s="8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31" t="s">
        <v>27</v>
      </c>
      <c r="B13" s="10"/>
      <c r="C13" s="10" t="n">
        <v>1.0</v>
      </c>
      <c r="D13" s="10" t="n">
        <v>1.0</v>
      </c>
      <c r="E13" s="10"/>
      <c r="F13" s="10"/>
      <c r="G13" s="10"/>
      <c r="H13" s="11" t="str">
        <f t="shared" ref="H13:J13" si="5">IFERROR((E13-B13)/B13,"-")</f>
        <v>-</v>
      </c>
      <c r="I13" s="11" t="n">
        <f t="shared" si="5"/>
        <v>-1.0</v>
      </c>
      <c r="J13" s="11" t="n">
        <f t="shared" si="5"/>
        <v>-1.0</v>
      </c>
      <c r="K13" s="8"/>
      <c r="L13" s="8"/>
      <c r="M13" s="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31" t="s">
        <v>28</v>
      </c>
      <c r="B14" s="10" t="n">
        <v>2.0</v>
      </c>
      <c r="C14" s="10" t="n">
        <v>22.0</v>
      </c>
      <c r="D14" s="10" t="n">
        <v>24.0</v>
      </c>
      <c r="E14" s="10" t="n">
        <v>11.0</v>
      </c>
      <c r="F14" s="10" t="n">
        <v>45.0</v>
      </c>
      <c r="G14" s="10" t="n">
        <v>56.0</v>
      </c>
      <c r="H14" s="11" t="n">
        <f t="shared" ref="H14:J14" si="6">IFERROR((E14-B14)/B14,"-")</f>
        <v>4.5</v>
      </c>
      <c r="I14" s="11" t="n">
        <f t="shared" si="6"/>
        <v>1.0454545454545454</v>
      </c>
      <c r="J14" s="11" t="n">
        <f t="shared" si="6"/>
        <v>1.3333333333333333</v>
      </c>
      <c r="K14" s="8"/>
      <c r="L14" s="8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31" t="s">
        <v>29</v>
      </c>
      <c r="B15" s="10" t="n">
        <v>1480.0</v>
      </c>
      <c r="C15" s="10" t="n">
        <v>5036.0</v>
      </c>
      <c r="D15" s="10" t="n">
        <v>6516.0</v>
      </c>
      <c r="E15" s="10" t="n">
        <v>8188.0</v>
      </c>
      <c r="F15" s="10" t="n">
        <v>3457.0</v>
      </c>
      <c r="G15" s="10" t="n">
        <v>11645.0</v>
      </c>
      <c r="H15" s="11" t="n">
        <f t="shared" ref="H15:J15" si="7">IFERROR((E15-B15)/B15,"-")</f>
        <v>4.532432432432432</v>
      </c>
      <c r="I15" s="11" t="n">
        <f t="shared" si="7"/>
        <v>-0.3135424940428912</v>
      </c>
      <c r="J15" s="11" t="n">
        <f t="shared" si="7"/>
        <v>0.7871393492940454</v>
      </c>
      <c r="K15" s="8"/>
      <c r="L15" s="8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31" t="s">
        <v>30</v>
      </c>
      <c r="B16" s="10" t="n">
        <v>31.0</v>
      </c>
      <c r="C16" s="10" t="n">
        <v>342.0</v>
      </c>
      <c r="D16" s="10" t="n">
        <v>373.0</v>
      </c>
      <c r="E16" s="10" t="n">
        <v>34.0</v>
      </c>
      <c r="F16" s="10" t="n">
        <v>397.0</v>
      </c>
      <c r="G16" s="10" t="n">
        <v>431.0</v>
      </c>
      <c r="H16" s="11" t="n">
        <f t="shared" ref="H16:J16" si="8">IFERROR((E16-B16)/B16,"-")</f>
        <v>0.0967741935483871</v>
      </c>
      <c r="I16" s="11" t="n">
        <f t="shared" si="8"/>
        <v>0.1608187134502924</v>
      </c>
      <c r="J16" s="11" t="n">
        <f t="shared" si="8"/>
        <v>0.1554959785522788</v>
      </c>
      <c r="K16" s="8"/>
      <c r="L16" s="8"/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5" t="s">
        <v>9</v>
      </c>
      <c r="B17" s="6" t="n">
        <f t="shared" ref="B17:G17" si="9">SUM(B18:B20)</f>
        <v>5319.0</v>
      </c>
      <c r="C17" s="6" t="n">
        <f t="shared" si="9"/>
        <v>5360.0</v>
      </c>
      <c r="D17" s="6" t="n">
        <f t="shared" si="9"/>
        <v>10679.0</v>
      </c>
      <c r="E17" s="6" t="n">
        <f t="shared" si="9"/>
        <v>4051.0</v>
      </c>
      <c r="F17" s="6" t="n">
        <f t="shared" si="9"/>
        <v>4083.0</v>
      </c>
      <c r="G17" s="6" t="n">
        <f t="shared" si="9"/>
        <v>8134.0</v>
      </c>
      <c r="H17" s="7" t="n">
        <f t="shared" ref="H17:J17" si="10">IFERROR((E17-B17)/B17,"-")</f>
        <v>-0.2383906749388983</v>
      </c>
      <c r="I17" s="7" t="n">
        <f t="shared" si="10"/>
        <v>-0.23824626865671641</v>
      </c>
      <c r="J17" s="7" t="n">
        <f t="shared" si="10"/>
        <v>-0.2383181945875082</v>
      </c>
      <c r="K17" s="8"/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32" t="s">
        <v>23</v>
      </c>
      <c r="B18" s="10" t="n">
        <v>5315.0</v>
      </c>
      <c r="C18" s="10" t="n">
        <v>5256.0</v>
      </c>
      <c r="D18" s="10" t="n">
        <v>10571.0</v>
      </c>
      <c r="E18" s="10" t="n">
        <v>4041.0</v>
      </c>
      <c r="F18" s="10" t="n">
        <v>4003.0</v>
      </c>
      <c r="G18" s="10" t="n">
        <v>8044.0</v>
      </c>
      <c r="H18" s="11" t="n">
        <f t="shared" ref="H18:J18" si="11">IFERROR((E18-B18)/B18,"-")</f>
        <v>-0.23969896519285042</v>
      </c>
      <c r="I18" s="11" t="n">
        <f t="shared" si="11"/>
        <v>-0.23839421613394216</v>
      </c>
      <c r="J18" s="11" t="n">
        <f t="shared" si="11"/>
        <v>-0.23905023176615267</v>
      </c>
      <c r="K18" s="8"/>
      <c r="L18" s="8"/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32" t="s">
        <v>24</v>
      </c>
      <c r="B19" s="10"/>
      <c r="C19" s="10" t="n">
        <v>98.0</v>
      </c>
      <c r="D19" s="10" t="n">
        <v>98.0</v>
      </c>
      <c r="E19" s="10" t="n">
        <v>2.0</v>
      </c>
      <c r="F19" s="10" t="n">
        <v>79.0</v>
      </c>
      <c r="G19" s="10" t="n">
        <v>81.0</v>
      </c>
      <c r="H19" s="11" t="str">
        <f t="shared" ref="H19:J19" si="12">IFERROR((E19-B19)/B19,"-")</f>
        <v>-</v>
      </c>
      <c r="I19" s="11" t="n">
        <f t="shared" si="12"/>
        <v>-0.19387755102040816</v>
      </c>
      <c r="J19" s="11" t="n">
        <f t="shared" si="12"/>
        <v>-0.17346938775510204</v>
      </c>
      <c r="K19" s="8"/>
      <c r="L19" s="8"/>
      <c r="M19" s="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32" t="s">
        <v>25</v>
      </c>
      <c r="B20" s="10" t="n">
        <v>4.0</v>
      </c>
      <c r="C20" s="10" t="n">
        <v>6.0</v>
      </c>
      <c r="D20" s="10" t="n">
        <v>10.0</v>
      </c>
      <c r="E20" s="10" t="n">
        <v>8.0</v>
      </c>
      <c r="F20" s="10" t="n">
        <v>1.0</v>
      </c>
      <c r="G20" s="10" t="n">
        <v>9.0</v>
      </c>
      <c r="H20" s="11" t="n">
        <f t="shared" ref="H20:J20" si="13">IFERROR((E20-B20)/B20,"-")</f>
        <v>1.0</v>
      </c>
      <c r="I20" s="11" t="n">
        <f t="shared" si="13"/>
        <v>-0.8333333333333334</v>
      </c>
      <c r="J20" s="11" t="n">
        <f t="shared" si="13"/>
        <v>-0.1</v>
      </c>
      <c r="K20" s="8"/>
      <c r="L20" s="8"/>
      <c r="M20" s="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">
      <c r="A21" s="5" t="s">
        <v>10</v>
      </c>
      <c r="B21" s="6" t="n">
        <f t="shared" ref="B21:G21" si="14">SUM(B22:B23)</f>
        <v>276001.1839999999</v>
      </c>
      <c r="C21" s="6" t="n">
        <f t="shared" si="14"/>
        <v>356492.90099999984</v>
      </c>
      <c r="D21" s="6" t="n">
        <f t="shared" si="14"/>
        <v>632494.0849999998</v>
      </c>
      <c r="E21" s="6" t="n">
        <f t="shared" si="14"/>
        <v>250581.08000000002</v>
      </c>
      <c r="F21" s="6" t="n">
        <f t="shared" si="14"/>
        <v>320384.912</v>
      </c>
      <c r="G21" s="6" t="n">
        <f t="shared" si="14"/>
        <v>570965.9919999999</v>
      </c>
      <c r="H21" s="7" t="n">
        <f t="shared" ref="H21:J21" si="15">IFERROR((E21-B21)/B21,"-")</f>
        <v>-0.09210143098516521</v>
      </c>
      <c r="I21" s="7" t="n">
        <f t="shared" si="15"/>
        <v>-0.10128669855336009</v>
      </c>
      <c r="J21" s="7" t="n">
        <f t="shared" si="15"/>
        <v>-0.09727852711855797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5" t="s">
        <v>11</v>
      </c>
      <c r="B22" s="10" t="n">
        <v>60994.80799999991</v>
      </c>
      <c r="C22" s="10" t="n">
        <v>59625.536999999924</v>
      </c>
      <c r="D22" s="10" t="n">
        <v>120620.34499999988</v>
      </c>
      <c r="E22" s="10" t="n">
        <v>55251.11600000002</v>
      </c>
      <c r="F22" s="10" t="n">
        <v>54907.239000000016</v>
      </c>
      <c r="G22" s="10" t="n">
        <v>110158.35499999998</v>
      </c>
      <c r="H22" s="11" t="n">
        <f t="shared" ref="H22:J22" si="16">IFERROR((E22-B22)/B22,"-")</f>
        <v>-0.09416690023845792</v>
      </c>
      <c r="I22" s="11" t="n">
        <f t="shared" si="16"/>
        <v>-0.07913216781594627</v>
      </c>
      <c r="J22" s="11" t="n">
        <f t="shared" si="16"/>
        <v>-0.08673487047313547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5" t="s">
        <v>12</v>
      </c>
      <c r="B23" s="10" t="n">
        <v>215006.37599999996</v>
      </c>
      <c r="C23" s="10" t="n">
        <v>296867.36399999994</v>
      </c>
      <c r="D23" s="10" t="n">
        <v>511873.74</v>
      </c>
      <c r="E23" s="10" t="n">
        <v>195329.96399999998</v>
      </c>
      <c r="F23" s="10" t="n">
        <v>265477.673</v>
      </c>
      <c r="G23" s="10" t="n">
        <v>460807.6369999999</v>
      </c>
      <c r="H23" s="11" t="n">
        <f t="shared" ref="H23:J23" si="17">IFERROR((E23-B23)/B23,"-")</f>
        <v>-0.0915154813827474</v>
      </c>
      <c r="I23" s="11" t="n">
        <f t="shared" si="17"/>
        <v>-0.10573641567417272</v>
      </c>
      <c r="J23" s="11" t="n">
        <f t="shared" si="17"/>
        <v>-0.0997630841543075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4" t="s">
        <v>13</v>
      </c>
      <c r="B24" s="12"/>
      <c r="C24" s="12"/>
      <c r="D24" s="12"/>
      <c r="E24" s="12"/>
      <c r="F24" s="12"/>
      <c r="G24" s="12"/>
      <c r="H24" s="12"/>
      <c r="I24" s="12"/>
      <c r="J24" s="1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5" t="s">
        <v>14</v>
      </c>
      <c r="B25" s="14" t="n">
        <f t="shared" ref="B25:G25" si="18">SUM(B26:B27)</f>
        <v>7589.0</v>
      </c>
      <c r="C25" s="14" t="n">
        <f t="shared" si="18"/>
        <v>7387.0</v>
      </c>
      <c r="D25" s="14" t="n">
        <f t="shared" si="18"/>
        <v>14976.0</v>
      </c>
      <c r="E25" s="14" t="n">
        <f t="shared" si="18"/>
        <v>6471.0</v>
      </c>
      <c r="F25" s="14" t="n">
        <f t="shared" si="18"/>
        <v>6171.0</v>
      </c>
      <c r="G25" s="14" t="n">
        <f t="shared" si="18"/>
        <v>12642.0</v>
      </c>
      <c r="H25" s="7" t="n">
        <f t="shared" ref="H25:J25" si="19">IFERROR((E25-B25)/B25,"-")</f>
        <v>-0.14731848728422717</v>
      </c>
      <c r="I25" s="7" t="n">
        <f t="shared" si="19"/>
        <v>-0.1646135102206579</v>
      </c>
      <c r="J25" s="7" t="n">
        <f t="shared" si="19"/>
        <v>-0.15584935897435898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5" t="s">
        <v>31</v>
      </c>
      <c r="B26" s="10" t="n">
        <v>4763.0</v>
      </c>
      <c r="C26" s="10" t="n">
        <v>7098.0</v>
      </c>
      <c r="D26" s="10" t="n">
        <v>11861.0</v>
      </c>
      <c r="E26" s="10" t="n">
        <v>3836.0</v>
      </c>
      <c r="F26" s="10" t="n">
        <v>6103.0</v>
      </c>
      <c r="G26" s="10" t="n">
        <v>9939.0</v>
      </c>
      <c r="H26" s="11" t="n">
        <f t="shared" ref="H26:J26" si="20">IFERROR((E26-B26)/B26,"-")</f>
        <v>-0.19462523619567498</v>
      </c>
      <c r="I26" s="11" t="n">
        <f t="shared" si="20"/>
        <v>-0.1401803324880248</v>
      </c>
      <c r="J26" s="11" t="n">
        <f t="shared" si="20"/>
        <v>-0.16204367254025798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5" t="s">
        <v>32</v>
      </c>
      <c r="B27" s="10" t="n">
        <v>2826.0</v>
      </c>
      <c r="C27" s="10" t="n">
        <v>289.0</v>
      </c>
      <c r="D27" s="10" t="n">
        <v>3115.0</v>
      </c>
      <c r="E27" s="10" t="n">
        <v>2635.0</v>
      </c>
      <c r="F27" s="10" t="n">
        <v>68.0</v>
      </c>
      <c r="G27" s="10" t="n">
        <v>2703.0</v>
      </c>
      <c r="H27" s="11" t="n">
        <f t="shared" ref="H27:J27" si="21">IFERROR((E27-B27)/B27,"-")</f>
        <v>-0.06758669497523001</v>
      </c>
      <c r="I27" s="11" t="n">
        <f t="shared" si="21"/>
        <v>-0.7647058823529411</v>
      </c>
      <c r="J27" s="11" t="n">
        <f t="shared" si="21"/>
        <v>-0.1322632423756019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5" t="s">
        <v>15</v>
      </c>
      <c r="B28" s="6" t="n">
        <v>11956.199999809265</v>
      </c>
      <c r="C28" s="6" t="n">
        <v>11683.049999952316</v>
      </c>
      <c r="D28" s="6" t="n">
        <v>23639.24999976158</v>
      </c>
      <c r="E28" s="6" t="n">
        <v>10823.399996519089</v>
      </c>
      <c r="F28" s="6" t="n">
        <v>10118.5</v>
      </c>
      <c r="G28" s="6" t="n">
        <v>20941.89999651909</v>
      </c>
      <c r="H28" s="7" t="n">
        <f t="shared" ref="H28:J28" si="22">IFERROR((E28-B28)/B28,"-")</f>
        <v>-0.09474582252791419</v>
      </c>
      <c r="I28" s="7" t="n">
        <f t="shared" si="22"/>
        <v>-0.13391622906336118</v>
      </c>
      <c r="J28" s="7" t="n">
        <f t="shared" si="22"/>
        <v>-0.11410472004271274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">
      <c r="A29" s="5" t="s">
        <v>10</v>
      </c>
      <c r="B29" s="6" t="n">
        <f t="shared" ref="B29:G29" si="23">SUM(B30:B31)</f>
        <v>121522.18900000001</v>
      </c>
      <c r="C29" s="6" t="n">
        <f t="shared" si="23"/>
        <v>185004.347</v>
      </c>
      <c r="D29" s="6" t="n">
        <f t="shared" si="23"/>
        <v>306526.5359999999</v>
      </c>
      <c r="E29" s="6" t="n">
        <f t="shared" si="23"/>
        <v>107970.658</v>
      </c>
      <c r="F29" s="6" t="n">
        <f t="shared" si="23"/>
        <v>167673.57799999995</v>
      </c>
      <c r="G29" s="6" t="n">
        <f t="shared" si="23"/>
        <v>275644.2359999999</v>
      </c>
      <c r="H29" s="7" t="n">
        <f t="shared" ref="H29:J29" si="24">IFERROR((E29-B29)/B29,"-")</f>
        <v>-0.11151486910756699</v>
      </c>
      <c r="I29" s="7" t="n">
        <f t="shared" si="24"/>
        <v>-0.0936776312612809</v>
      </c>
      <c r="J29" s="7" t="n">
        <f t="shared" si="24"/>
        <v>-0.1007491892969423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9" t="s">
        <v>16</v>
      </c>
      <c r="B30" s="10" t="n">
        <v>26730.008000000023</v>
      </c>
      <c r="C30" s="10" t="n">
        <v>25682.10000000003</v>
      </c>
      <c r="D30" s="10" t="n">
        <v>52412.10799999992</v>
      </c>
      <c r="E30" s="10" t="n">
        <v>26434.49</v>
      </c>
      <c r="F30" s="10" t="n">
        <v>25118.41200000001</v>
      </c>
      <c r="G30" s="10" t="n">
        <v>51552.902000000024</v>
      </c>
      <c r="H30" s="11" t="n">
        <f t="shared" ref="H30:J30" si="25">IFERROR((E30-B30)/B30,"-")</f>
        <v>-0.011055664480161083</v>
      </c>
      <c r="I30" s="11" t="n">
        <f t="shared" si="25"/>
        <v>-0.021948672421648517</v>
      </c>
      <c r="J30" s="11" t="n">
        <f t="shared" si="25"/>
        <v>-0.016393273096359677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9" t="s">
        <v>17</v>
      </c>
      <c r="B31" s="10" t="n">
        <v>94792.181</v>
      </c>
      <c r="C31" s="10" t="n">
        <v>159322.24699999997</v>
      </c>
      <c r="D31" s="10" t="n">
        <v>254114.42799999999</v>
      </c>
      <c r="E31" s="10" t="n">
        <v>81536.16799999999</v>
      </c>
      <c r="F31" s="10" t="n">
        <v>142555.16599999994</v>
      </c>
      <c r="G31" s="10" t="n">
        <v>224091.33399999992</v>
      </c>
      <c r="H31" s="11" t="n">
        <f t="shared" ref="H31:J31" si="26">IFERROR((E31-B31)/B31,"-")</f>
        <v>-0.13984289484804666</v>
      </c>
      <c r="I31" s="11" t="n">
        <f t="shared" si="26"/>
        <v>-0.10524004849115665</v>
      </c>
      <c r="J31" s="11" t="n">
        <f t="shared" si="26"/>
        <v>-0.11814793137208278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H32" s="11"/>
      <c r="I32" s="11"/>
      <c r="J32" s="1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9">
    <mergeCell ref="A2:J2"/>
    <mergeCell ref="A3:J3"/>
    <mergeCell ref="B5:D5"/>
    <mergeCell ref="E5:G5"/>
    <mergeCell ref="H5:J5"/>
    <mergeCell ref="B9:J9"/>
    <mergeCell ref="B6:D6"/>
    <mergeCell ref="A7:A8"/>
    <mergeCell ref="B7:B8"/>
    <mergeCell ref="C7:C8"/>
    <mergeCell ref="D7:D8"/>
    <mergeCell ref="E7:E8"/>
    <mergeCell ref="F7:F8"/>
    <mergeCell ref="E6:G6"/>
    <mergeCell ref="H6:J6"/>
    <mergeCell ref="G7:G8"/>
    <mergeCell ref="H7:H8"/>
    <mergeCell ref="I7:I8"/>
    <mergeCell ref="J7:J8"/>
  </mergeCells>
  <printOptions horizontalCentered="1"/>
  <pageMargins left="0.51181102362204722" right="0.51181102362204722" top="1.6929133858267718" bottom="0.78740157480314965" header="0.31496062992125984" footer="0"/>
  <pageSetup paperSize="9" scale="84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2020-02-17T16:00:40Z</dcterms:created>
  <dc:creator>Nelson Silva</dc:creator>
  <cp:lastModifiedBy>Francisco Almeida</cp:lastModifiedBy>
  <cp:lastPrinted>2024-12-04T15:32:06Z</cp:lastPrinted>
  <dcterms:modified xsi:type="dcterms:W3CDTF">2024-12-04T15:32:18Z</dcterms:modified>
</cp:coreProperties>
</file>